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8415" activeTab="2"/>
  </bookViews>
  <sheets>
    <sheet name="1-12.2016" sheetId="1" r:id="rId1"/>
    <sheet name="školska20162017" sheetId="2" r:id="rId2"/>
    <sheet name="2017" sheetId="3" r:id="rId3"/>
    <sheet name="PROD.I STRA.JEZ.2017" sheetId="4" r:id="rId4"/>
    <sheet name="PRODUZ. I STRANI JEZ.2016" sheetId="5" r:id="rId5"/>
  </sheets>
  <definedNames/>
  <calcPr fullCalcOnLoad="1"/>
</workbook>
</file>

<file path=xl/sharedStrings.xml><?xml version="1.0" encoding="utf-8"?>
<sst xmlns="http://schemas.openxmlformats.org/spreadsheetml/2006/main" count="262" uniqueCount="108">
  <si>
    <t>4.  KRISTINA KOZLINA RAKUŠIĆ - asist.</t>
  </si>
  <si>
    <t>GRAD IZBORNA</t>
  </si>
  <si>
    <t>31 odjel</t>
  </si>
  <si>
    <t xml:space="preserve">150,00 Kn </t>
  </si>
  <si>
    <t>Putni troškovi izleta</t>
  </si>
  <si>
    <t>Putni troškovi ekskurzija</t>
  </si>
  <si>
    <t>6 pratitelja</t>
  </si>
  <si>
    <t>x 3 dana</t>
  </si>
  <si>
    <t>Škola u prirodi</t>
  </si>
  <si>
    <t>10 pratitelja</t>
  </si>
  <si>
    <t>Terenska nastava</t>
  </si>
  <si>
    <t>x 1 dan</t>
  </si>
  <si>
    <t>=</t>
  </si>
  <si>
    <t>Kazalište niži razredi</t>
  </si>
  <si>
    <t>Kazalište viši razredi</t>
  </si>
  <si>
    <t>x 2 očekivana izleta</t>
  </si>
  <si>
    <t>20 pratitelja</t>
  </si>
  <si>
    <t>x 1 predstava</t>
  </si>
  <si>
    <t>26 pratitelja</t>
  </si>
  <si>
    <t>62 izleta</t>
  </si>
  <si>
    <t>UKUPNO 1.-12.</t>
  </si>
  <si>
    <t>PLAN OBRAČUNA PLAĆA ZA ASISTENTE I OSTALE  ZA 2016. GODINU - UKUPNE POTREBE</t>
  </si>
  <si>
    <t>1.  MARICA BEROŠ - asistent</t>
  </si>
  <si>
    <t>2.  JADRANKA GOJAK - asistent</t>
  </si>
  <si>
    <t>3.  IVANA JOVIĆ - asistent</t>
  </si>
  <si>
    <t>5.  LARA KULUZ - asistent</t>
  </si>
  <si>
    <t xml:space="preserve">6.  MARINA LALIĆ - asistent </t>
  </si>
  <si>
    <t xml:space="preserve">7.  MARIO MARINOVIĆ - asistent </t>
  </si>
  <si>
    <t>8.  TONI URLIĆ-asistent</t>
  </si>
  <si>
    <t>IX./2016.</t>
  </si>
  <si>
    <t>X./2016.</t>
  </si>
  <si>
    <t>XI./2016.</t>
  </si>
  <si>
    <t>XII./2016.</t>
  </si>
  <si>
    <t>I./2017.</t>
  </si>
  <si>
    <t>II./2017.</t>
  </si>
  <si>
    <t>III./2017.</t>
  </si>
  <si>
    <t>IV./2017.</t>
  </si>
  <si>
    <t>VI./2017.</t>
  </si>
  <si>
    <t xml:space="preserve">5. ITA FILIPETI </t>
  </si>
  <si>
    <t>1. VOJO RIBIČIĆ</t>
  </si>
  <si>
    <t>2. XY (umjesto M. Gržić)</t>
  </si>
  <si>
    <t>3. IVANA ĆULAV</t>
  </si>
  <si>
    <t>4. IVONA IBRAHIMKADIĆ</t>
  </si>
  <si>
    <t>ASISTENTI</t>
  </si>
  <si>
    <t>GRAD PRODUŽENI BORAVAK</t>
  </si>
  <si>
    <t>2. učiteljica razredne nastave</t>
  </si>
  <si>
    <t>1. učiteljica razredne nastave</t>
  </si>
  <si>
    <t xml:space="preserve"> SVEUKUPNO PLAN OBRAČUNA PLAĆE ZA ASISTENTE I OSTALE, TE PLAN OSTALIH TROŠKOVA  ZA ŠKOLSKU 2016./20017. GODINU</t>
  </si>
  <si>
    <t>SVEUKUPNO PLANIRANO ZA ŠKOLSKU 2016./2017.  GODINU GRAD</t>
  </si>
  <si>
    <t>SVEUKUPNO PLANIRANO ZA ŠKOLSKU 2016./2017.  GODINU EU FONDOVI</t>
  </si>
  <si>
    <t>SVEUKUPNO PLANIRANO ZA ŠKOLSKU 2016./2017.  GODINU GRAD I EU FONDOVI</t>
  </si>
  <si>
    <t>v.d. RAVNATELJA:</t>
  </si>
  <si>
    <t>Nikola Andačić</t>
  </si>
  <si>
    <t>V./2017.</t>
  </si>
  <si>
    <t>VII./2017.</t>
  </si>
  <si>
    <t>VIII./2017.</t>
  </si>
  <si>
    <t>OBRAČUN OSTALIH TROŠKOVA LOKALNE ZAJEDNICE ZA školsku 2016./2017. GODINU</t>
  </si>
  <si>
    <t>PLAN OBRAČUNA PLAĆA ZA ASISTENTE I OSTALE  ZA ŠKOLSKU 2016./2017. GODINU - UKUPNE POTREBE</t>
  </si>
  <si>
    <t>I./2016.</t>
  </si>
  <si>
    <t>II./2016.</t>
  </si>
  <si>
    <t>III./2016.</t>
  </si>
  <si>
    <t>IV./2016.</t>
  </si>
  <si>
    <t>V./2016.</t>
  </si>
  <si>
    <t>VI./2016.</t>
  </si>
  <si>
    <t>VII./2016.</t>
  </si>
  <si>
    <t>VIII./2016.</t>
  </si>
  <si>
    <t>4. IVANA ĆULAV</t>
  </si>
  <si>
    <t>5. IVONA IBRAHIMKADIĆ</t>
  </si>
  <si>
    <t xml:space="preserve">6. ITA FILIPETI </t>
  </si>
  <si>
    <t>3. IVANA JOVIĆ - asistent</t>
  </si>
  <si>
    <t>5.  KATARINA ŠARAC / LARA KULUZ - asistent</t>
  </si>
  <si>
    <t xml:space="preserve"> SVEUKUPNO PLAN OBRAČUNA PLAĆE ZA ASISTENTE I OSTALE, TE PLAN OSTALIH TROŠKOVA  ZA 2016. GODINU</t>
  </si>
  <si>
    <t>SVEUKUPNO PLANIRANO ZA 2016. GODINU GRAD</t>
  </si>
  <si>
    <t>SVEUKUPNO PLANIRANO ZA 2016. GODINU EU FONDOVI</t>
  </si>
  <si>
    <t>SVEUKUPNO PLANIRANO ZA 2016.GODINU GRAD I EU FONDOVI</t>
  </si>
  <si>
    <t>IX./2017.</t>
  </si>
  <si>
    <t>X./2017.</t>
  </si>
  <si>
    <t>XI./2017.</t>
  </si>
  <si>
    <t>PLAN OBRAČUNA PLAĆA ZA ASISTENTE I OSTALE  ZA 2017. GODINU - UKUPNE POTREBE</t>
  </si>
  <si>
    <t>OBRAČUN OSTALIH TROŠKOVA LOKALNE ZAJEDNICE ZA 2017. GODINU</t>
  </si>
  <si>
    <t xml:space="preserve"> SVEUKUPNO PLAN OBRAČUNA PLAĆE ZA ASISTENTE I OSTALE, TE PLAN OSTALIH TROŠKOVA  ZA 2017. GODINU</t>
  </si>
  <si>
    <t>SVEUKUPNO PLANIRANO ZA 2017.  GODINU GRAD</t>
  </si>
  <si>
    <t>SVEUKUPNO PLANIRANO ZA 2017.  GODINU EU FONDOVI</t>
  </si>
  <si>
    <t xml:space="preserve"> PLANIRANO ZA 2017.  GODINU STRANI JEZICI GRAD</t>
  </si>
  <si>
    <t>SVEUKUPNO PLANIRANO ZA 2017.  GODINU PRODUŽENI BORAVAK</t>
  </si>
  <si>
    <t>GRAD STRANI JEZICI</t>
  </si>
  <si>
    <t>1. IVONA IBRAHIMKADIĆ</t>
  </si>
  <si>
    <t xml:space="preserve">2. ITA FILIPETI </t>
  </si>
  <si>
    <t>UKUPNO PLANIRANO ZA 2016. GODINU STRANI JEZICI</t>
  </si>
  <si>
    <t>UKUPNO PLANIRANO ZA 2016. GODINU PRODUŽENI BORAVAK</t>
  </si>
  <si>
    <t xml:space="preserve">UKUPNO PLANIRANO ZA 2016.GODINU </t>
  </si>
  <si>
    <t>XII./2017.</t>
  </si>
  <si>
    <t>2. SUZANA BURIĆ</t>
  </si>
  <si>
    <t>2.  IVANA GLIBOTA PANDŽIĆ - asistent</t>
  </si>
  <si>
    <t>3.  ROBERT JOZIPOVIĆ - asistent</t>
  </si>
  <si>
    <t xml:space="preserve">6.  MARIO MARINOVIĆ - asistent </t>
  </si>
  <si>
    <t>7.  MARTINA TOPALOVIĆ-asistent</t>
  </si>
  <si>
    <t>ASISTENT SUNCE - MINISTARSTVO</t>
  </si>
  <si>
    <t>1. Ana Grgić  - asistent</t>
  </si>
  <si>
    <t>1. Marijana Bušelić</t>
  </si>
  <si>
    <t>2. Martina Divić</t>
  </si>
  <si>
    <t>SVEUKUPNO PLANIRANO ZA 2017.  GODINU GRAD + EU FONDOVI + SUNCE</t>
  </si>
  <si>
    <t>1. Mate Šulenta</t>
  </si>
  <si>
    <t>2. Ljiljana Šarić</t>
  </si>
  <si>
    <t>21_10</t>
  </si>
  <si>
    <t>SVEUKUPNO PLANIRANO ZA 2017.  GODINU SUNCE</t>
  </si>
  <si>
    <t>Ravnatelj:</t>
  </si>
  <si>
    <t>Marica Gržić, prof.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</si>
</sst>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.3"/>
      <name val="Arial"/>
      <family val="2"/>
    </font>
    <font>
      <b/>
      <sz val="6.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2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selection activeCell="A1" sqref="A1:Q47"/>
    </sheetView>
  </sheetViews>
  <sheetFormatPr defaultColWidth="9.140625" defaultRowHeight="12.75"/>
  <cols>
    <col min="17" max="17" width="11.57421875" style="0" bestFit="1" customWidth="1"/>
  </cols>
  <sheetData>
    <row r="1" spans="1:17" ht="12.7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5:17" ht="12.75">
      <c r="E3" t="s">
        <v>58</v>
      </c>
      <c r="F3" s="3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3" t="s">
        <v>64</v>
      </c>
      <c r="L3" s="3" t="s">
        <v>65</v>
      </c>
      <c r="M3" s="3" t="s">
        <v>29</v>
      </c>
      <c r="N3" s="3" t="s">
        <v>30</v>
      </c>
      <c r="O3" s="3" t="s">
        <v>31</v>
      </c>
      <c r="P3" s="3" t="s">
        <v>32</v>
      </c>
      <c r="Q3" s="11" t="s">
        <v>20</v>
      </c>
    </row>
    <row r="4" spans="5:16" ht="12.75">
      <c r="E4" s="16">
        <v>23</v>
      </c>
      <c r="F4" s="16">
        <v>21</v>
      </c>
      <c r="G4" s="16">
        <v>21</v>
      </c>
      <c r="H4" s="16">
        <v>23</v>
      </c>
      <c r="I4" s="16">
        <v>21</v>
      </c>
      <c r="J4" s="16">
        <v>22</v>
      </c>
      <c r="K4" s="16">
        <v>22</v>
      </c>
      <c r="L4" s="16">
        <v>21</v>
      </c>
      <c r="M4" s="16">
        <v>23</v>
      </c>
      <c r="N4" s="16">
        <v>22</v>
      </c>
      <c r="O4" s="16">
        <v>21</v>
      </c>
      <c r="P4" s="16">
        <v>22</v>
      </c>
    </row>
    <row r="5" ht="15.75">
      <c r="A5" s="5" t="s">
        <v>43</v>
      </c>
    </row>
    <row r="6" spans="1:17" ht="12.75">
      <c r="A6" s="9" t="s">
        <v>22</v>
      </c>
      <c r="E6" s="22">
        <v>3518.01</v>
      </c>
      <c r="F6" s="22">
        <v>3296.23</v>
      </c>
      <c r="G6" s="22">
        <v>3268.35</v>
      </c>
      <c r="H6" s="22">
        <v>3369.51</v>
      </c>
      <c r="I6" s="22">
        <v>3268.35</v>
      </c>
      <c r="J6" s="22">
        <v>3405.7</v>
      </c>
      <c r="K6" s="22">
        <v>3405.7</v>
      </c>
      <c r="L6" s="22">
        <v>3076.51</v>
      </c>
      <c r="M6" s="22">
        <v>3369.51</v>
      </c>
      <c r="N6" s="22">
        <v>3405.7</v>
      </c>
      <c r="O6" s="22">
        <v>3268.35</v>
      </c>
      <c r="P6" s="22">
        <v>3405.7</v>
      </c>
      <c r="Q6" s="22">
        <f>SUM(E6:P6)</f>
        <v>40057.619999999995</v>
      </c>
    </row>
    <row r="7" spans="1:17" ht="12.75">
      <c r="A7" s="9" t="s">
        <v>23</v>
      </c>
      <c r="E7" s="22">
        <v>3369.51</v>
      </c>
      <c r="F7" s="22">
        <v>3076.514</v>
      </c>
      <c r="G7" s="22">
        <v>3076.51</v>
      </c>
      <c r="H7" s="22">
        <v>3369.51</v>
      </c>
      <c r="I7" s="22">
        <v>3076.51</v>
      </c>
      <c r="J7" s="22">
        <v>3223</v>
      </c>
      <c r="K7" s="22">
        <v>3223</v>
      </c>
      <c r="L7" s="22">
        <v>3076.51</v>
      </c>
      <c r="M7" s="22">
        <v>3369.51</v>
      </c>
      <c r="N7" s="22">
        <v>3223</v>
      </c>
      <c r="O7" s="22">
        <v>3076.51</v>
      </c>
      <c r="P7" s="22">
        <v>3223</v>
      </c>
      <c r="Q7" s="22">
        <f aca="true" t="shared" si="0" ref="Q7:Q13">SUM(E7:P7)</f>
        <v>38383.084</v>
      </c>
    </row>
    <row r="8" spans="1:17" ht="12.75">
      <c r="A8" s="9" t="s">
        <v>24</v>
      </c>
      <c r="E8" s="22">
        <v>3845.17</v>
      </c>
      <c r="F8" s="22">
        <v>3432.97</v>
      </c>
      <c r="G8" s="22">
        <v>1538.26</v>
      </c>
      <c r="H8" s="22">
        <v>3369.51</v>
      </c>
      <c r="I8" s="22">
        <v>1538.26</v>
      </c>
      <c r="J8" s="22">
        <v>3223</v>
      </c>
      <c r="K8" s="22">
        <v>3223</v>
      </c>
      <c r="L8" s="22">
        <v>1538.26</v>
      </c>
      <c r="M8" s="22">
        <v>3369.51</v>
      </c>
      <c r="N8" s="22">
        <v>3223</v>
      </c>
      <c r="O8" s="22">
        <v>1538.26</v>
      </c>
      <c r="P8" s="22">
        <v>3223</v>
      </c>
      <c r="Q8" s="22">
        <f t="shared" si="0"/>
        <v>33062.2</v>
      </c>
    </row>
    <row r="9" spans="1:17" ht="12.75">
      <c r="A9" s="9" t="s">
        <v>0</v>
      </c>
      <c r="E9" s="22">
        <v>3369.51</v>
      </c>
      <c r="F9" s="22">
        <v>3076.51</v>
      </c>
      <c r="G9" s="22">
        <v>3076.51</v>
      </c>
      <c r="H9" s="22">
        <v>3369.51</v>
      </c>
      <c r="I9" s="22">
        <v>3032.57</v>
      </c>
      <c r="J9" s="22">
        <v>3223</v>
      </c>
      <c r="K9" s="22">
        <v>3223</v>
      </c>
      <c r="L9" s="22">
        <v>3032.57</v>
      </c>
      <c r="M9" s="22">
        <v>3369.51</v>
      </c>
      <c r="N9" s="22">
        <v>3223</v>
      </c>
      <c r="O9" s="22">
        <v>3032.57</v>
      </c>
      <c r="P9" s="22">
        <v>3223</v>
      </c>
      <c r="Q9" s="22">
        <f t="shared" si="0"/>
        <v>38251.26</v>
      </c>
    </row>
    <row r="10" spans="1:17" ht="12.75">
      <c r="A10" s="9" t="s">
        <v>70</v>
      </c>
      <c r="E10" s="22">
        <v>4848.84</v>
      </c>
      <c r="F10" s="22">
        <v>4564.38</v>
      </c>
      <c r="G10" s="22">
        <v>4787.28</v>
      </c>
      <c r="H10" s="22">
        <v>4813.59</v>
      </c>
      <c r="I10" s="22">
        <v>3851.2</v>
      </c>
      <c r="J10" s="22">
        <v>4062.16</v>
      </c>
      <c r="K10" s="22">
        <v>4062.16</v>
      </c>
      <c r="L10" s="22">
        <v>3851.2</v>
      </c>
      <c r="M10" s="22">
        <v>4273.13</v>
      </c>
      <c r="N10" s="22">
        <v>4062.16</v>
      </c>
      <c r="O10" s="22">
        <v>3851.2</v>
      </c>
      <c r="P10" s="22">
        <v>4062.16</v>
      </c>
      <c r="Q10" s="22">
        <f t="shared" si="0"/>
        <v>51089.45999999999</v>
      </c>
    </row>
    <row r="11" spans="1:17" ht="12.75">
      <c r="A11" s="9" t="s">
        <v>26</v>
      </c>
      <c r="E11" s="22">
        <v>4273.13</v>
      </c>
      <c r="F11" s="22">
        <v>3851.2</v>
      </c>
      <c r="G11" s="22">
        <v>3851.2</v>
      </c>
      <c r="H11" s="22">
        <v>4273.13</v>
      </c>
      <c r="I11" s="22">
        <v>3851.2</v>
      </c>
      <c r="J11" s="22">
        <v>4062.16</v>
      </c>
      <c r="K11" s="22">
        <v>4062.16</v>
      </c>
      <c r="L11" s="22">
        <v>3851.2</v>
      </c>
      <c r="M11" s="22">
        <v>4273.13</v>
      </c>
      <c r="N11" s="22">
        <v>4062.16</v>
      </c>
      <c r="O11" s="22">
        <v>3851.2</v>
      </c>
      <c r="P11" s="22">
        <v>4062.16</v>
      </c>
      <c r="Q11" s="22">
        <f t="shared" si="0"/>
        <v>48324.03</v>
      </c>
    </row>
    <row r="12" spans="1:17" ht="12.75">
      <c r="A12" s="9" t="s">
        <v>27</v>
      </c>
      <c r="E12" s="22">
        <v>5173.8</v>
      </c>
      <c r="F12" s="22">
        <v>4668.61</v>
      </c>
      <c r="G12" s="22">
        <v>4668.61</v>
      </c>
      <c r="H12" s="22">
        <v>5173.77</v>
      </c>
      <c r="I12" s="22">
        <v>4668.61</v>
      </c>
      <c r="J12" s="22">
        <v>4921.17</v>
      </c>
      <c r="K12" s="22">
        <v>4921.17</v>
      </c>
      <c r="L12" s="22">
        <v>4668.61</v>
      </c>
      <c r="M12" s="22">
        <v>5173.77</v>
      </c>
      <c r="N12" s="22">
        <v>4921.17</v>
      </c>
      <c r="O12" s="22">
        <v>4668.61</v>
      </c>
      <c r="P12" s="22">
        <v>4921.17</v>
      </c>
      <c r="Q12" s="22">
        <f t="shared" si="0"/>
        <v>58549.06999999999</v>
      </c>
    </row>
    <row r="13" spans="1:17" ht="12.75">
      <c r="A13" s="9" t="s">
        <v>28</v>
      </c>
      <c r="E13" s="22">
        <v>4629.77</v>
      </c>
      <c r="F13" s="22">
        <v>4183.36</v>
      </c>
      <c r="G13" s="22">
        <v>4287.16</v>
      </c>
      <c r="H13" s="22">
        <v>4626.05</v>
      </c>
      <c r="I13" s="22">
        <v>4285.28</v>
      </c>
      <c r="J13" s="22">
        <v>4477.36</v>
      </c>
      <c r="K13" s="22">
        <v>4477.36</v>
      </c>
      <c r="L13" s="22">
        <v>3851.2</v>
      </c>
      <c r="M13" s="22">
        <v>4273.13</v>
      </c>
      <c r="N13" s="22">
        <v>4477.36</v>
      </c>
      <c r="O13" s="22">
        <v>4285.28</v>
      </c>
      <c r="P13" s="22">
        <v>4477.36</v>
      </c>
      <c r="Q13" s="22">
        <f t="shared" si="0"/>
        <v>52330.67</v>
      </c>
    </row>
    <row r="14" spans="5:17" ht="15">
      <c r="E14" s="23">
        <f>SUM(E6:E13)</f>
        <v>33027.740000000005</v>
      </c>
      <c r="F14" s="23">
        <f>SUM(F6:F13)</f>
        <v>30149.774</v>
      </c>
      <c r="G14" s="23">
        <f aca="true" t="shared" si="1" ref="G14:P14">SUM(G6:G13)</f>
        <v>28553.88</v>
      </c>
      <c r="H14" s="23">
        <f t="shared" si="1"/>
        <v>32364.58</v>
      </c>
      <c r="I14" s="23">
        <f t="shared" si="1"/>
        <v>27571.98</v>
      </c>
      <c r="J14" s="23">
        <f t="shared" si="1"/>
        <v>30597.550000000003</v>
      </c>
      <c r="K14" s="23">
        <f t="shared" si="1"/>
        <v>30597.550000000003</v>
      </c>
      <c r="L14" s="23">
        <f t="shared" si="1"/>
        <v>26946.06</v>
      </c>
      <c r="M14" s="23">
        <f t="shared" si="1"/>
        <v>31471.200000000004</v>
      </c>
      <c r="N14" s="23">
        <f t="shared" si="1"/>
        <v>30597.550000000003</v>
      </c>
      <c r="O14" s="23">
        <f t="shared" si="1"/>
        <v>27571.98</v>
      </c>
      <c r="P14" s="23">
        <f t="shared" si="1"/>
        <v>30597.550000000003</v>
      </c>
      <c r="Q14" s="24">
        <f>SUM(Q6:Q13)</f>
        <v>360047.394</v>
      </c>
    </row>
    <row r="15" spans="1:17" ht="15.75">
      <c r="A15" s="5" t="s">
        <v>1</v>
      </c>
      <c r="Q15" s="22"/>
    </row>
    <row r="16" spans="1:17" ht="12.75" customHeight="1">
      <c r="A16" s="9" t="s">
        <v>39</v>
      </c>
      <c r="E16" s="22">
        <v>1098.15</v>
      </c>
      <c r="F16" s="22">
        <v>1098.15</v>
      </c>
      <c r="G16" s="22">
        <v>1098.15</v>
      </c>
      <c r="H16" s="22">
        <v>1098.15</v>
      </c>
      <c r="I16" s="22">
        <v>1098.15</v>
      </c>
      <c r="J16" s="22">
        <v>1098.15</v>
      </c>
      <c r="K16" s="22">
        <v>1098.15</v>
      </c>
      <c r="L16" s="22">
        <v>1098.15</v>
      </c>
      <c r="M16" s="22">
        <v>1098.15</v>
      </c>
      <c r="N16" s="22">
        <v>1098.15</v>
      </c>
      <c r="O16" s="22">
        <v>1098.15</v>
      </c>
      <c r="P16" s="22">
        <v>1098.15</v>
      </c>
      <c r="Q16" s="22">
        <f aca="true" t="shared" si="2" ref="Q16:Q21">SUM(E16:P16)</f>
        <v>13177.799999999997</v>
      </c>
    </row>
    <row r="17" spans="1:17" ht="12.75" customHeight="1">
      <c r="A17" s="9" t="s">
        <v>40</v>
      </c>
      <c r="E17">
        <v>1250.14</v>
      </c>
      <c r="F17">
        <v>1250.14</v>
      </c>
      <c r="G17">
        <v>1250.14</v>
      </c>
      <c r="H17">
        <v>1250.14</v>
      </c>
      <c r="I17">
        <v>1250.14</v>
      </c>
      <c r="J17">
        <v>1250.14</v>
      </c>
      <c r="K17">
        <v>1250.14</v>
      </c>
      <c r="L17">
        <v>1250.14</v>
      </c>
      <c r="M17">
        <v>1250.14</v>
      </c>
      <c r="N17">
        <v>1250.14</v>
      </c>
      <c r="O17">
        <v>1250.14</v>
      </c>
      <c r="P17">
        <v>1250.14</v>
      </c>
      <c r="Q17" s="22">
        <f t="shared" si="2"/>
        <v>15001.679999999998</v>
      </c>
    </row>
    <row r="18" spans="1:17" ht="12.75" customHeight="1">
      <c r="A18" s="9" t="s">
        <v>69</v>
      </c>
      <c r="E18" s="22">
        <v>3369.51</v>
      </c>
      <c r="F18">
        <v>3076.51</v>
      </c>
      <c r="Q18" s="22">
        <f t="shared" si="2"/>
        <v>6446.02</v>
      </c>
    </row>
    <row r="19" spans="1:17" ht="12.75">
      <c r="A19" s="9" t="s">
        <v>66</v>
      </c>
      <c r="E19">
        <v>1063.92</v>
      </c>
      <c r="F19">
        <v>1063.92</v>
      </c>
      <c r="G19">
        <v>1063.92</v>
      </c>
      <c r="H19">
        <v>1063.92</v>
      </c>
      <c r="I19">
        <v>1063.92</v>
      </c>
      <c r="J19">
        <v>1063.92</v>
      </c>
      <c r="K19">
        <v>1063.92</v>
      </c>
      <c r="L19">
        <v>1063.92</v>
      </c>
      <c r="M19">
        <v>1063.92</v>
      </c>
      <c r="N19">
        <v>1063.92</v>
      </c>
      <c r="O19">
        <v>1063.92</v>
      </c>
      <c r="P19">
        <v>1063.92</v>
      </c>
      <c r="Q19" s="22">
        <f t="shared" si="2"/>
        <v>12767.04</v>
      </c>
    </row>
    <row r="20" spans="1:17" ht="12.75">
      <c r="A20" s="9" t="s">
        <v>67</v>
      </c>
      <c r="E20">
        <v>6224.98</v>
      </c>
      <c r="F20">
        <v>6272.56</v>
      </c>
      <c r="G20">
        <v>6504.88</v>
      </c>
      <c r="H20">
        <v>6504.88</v>
      </c>
      <c r="I20">
        <v>6504.88</v>
      </c>
      <c r="J20">
        <v>6504.88</v>
      </c>
      <c r="K20">
        <v>6504.88</v>
      </c>
      <c r="L20">
        <v>6504.88</v>
      </c>
      <c r="M20">
        <v>6504.88</v>
      </c>
      <c r="N20">
        <v>6504.88</v>
      </c>
      <c r="O20">
        <v>6504.88</v>
      </c>
      <c r="P20">
        <v>6504.88</v>
      </c>
      <c r="Q20" s="22">
        <f t="shared" si="2"/>
        <v>77546.34</v>
      </c>
    </row>
    <row r="21" spans="1:17" ht="12.75">
      <c r="A21" s="9" t="s">
        <v>68</v>
      </c>
      <c r="E21">
        <v>3779.45</v>
      </c>
      <c r="F21" s="22">
        <v>3949.4</v>
      </c>
      <c r="G21" s="22">
        <v>3949.4</v>
      </c>
      <c r="H21" s="22">
        <v>3949.4</v>
      </c>
      <c r="I21" s="22">
        <v>3949.4</v>
      </c>
      <c r="J21" s="22">
        <v>3949.4</v>
      </c>
      <c r="K21" s="22">
        <v>3949.4</v>
      </c>
      <c r="L21" s="22">
        <v>3949.4</v>
      </c>
      <c r="M21" s="22">
        <v>3949.4</v>
      </c>
      <c r="N21" s="22">
        <v>3949.4</v>
      </c>
      <c r="O21" s="22">
        <v>3949.4</v>
      </c>
      <c r="P21" s="22">
        <v>3949.4</v>
      </c>
      <c r="Q21" s="22">
        <f t="shared" si="2"/>
        <v>47222.850000000006</v>
      </c>
    </row>
    <row r="22" spans="5:17" ht="15">
      <c r="E22" s="23">
        <f>SUM(E16:E21)</f>
        <v>16786.15</v>
      </c>
      <c r="F22" s="23">
        <f>SUM(F16:F21)</f>
        <v>16710.68</v>
      </c>
      <c r="G22" s="23">
        <f>SUM(G16:G21)</f>
        <v>13866.49</v>
      </c>
      <c r="H22" s="23">
        <f aca="true" t="shared" si="3" ref="H22:P22">SUM(H16:H21)</f>
        <v>13866.49</v>
      </c>
      <c r="I22" s="23">
        <f t="shared" si="3"/>
        <v>13866.49</v>
      </c>
      <c r="J22" s="23">
        <f t="shared" si="3"/>
        <v>13866.49</v>
      </c>
      <c r="K22" s="23">
        <f t="shared" si="3"/>
        <v>13866.49</v>
      </c>
      <c r="L22" s="23">
        <f t="shared" si="3"/>
        <v>13866.49</v>
      </c>
      <c r="M22" s="23">
        <f t="shared" si="3"/>
        <v>13866.49</v>
      </c>
      <c r="N22" s="23">
        <f t="shared" si="3"/>
        <v>13866.49</v>
      </c>
      <c r="O22" s="23">
        <f t="shared" si="3"/>
        <v>13866.49</v>
      </c>
      <c r="P22" s="23">
        <f t="shared" si="3"/>
        <v>13866.49</v>
      </c>
      <c r="Q22" s="24">
        <f>SUM(Q16:Q21)</f>
        <v>172161.73</v>
      </c>
    </row>
    <row r="23" spans="1:17" ht="12.75">
      <c r="A23" s="1"/>
      <c r="Q23" s="22"/>
    </row>
    <row r="24" ht="15.75">
      <c r="A24" s="5" t="s">
        <v>44</v>
      </c>
    </row>
    <row r="25" spans="1:17" ht="12.75">
      <c r="A25" s="9" t="s">
        <v>46</v>
      </c>
      <c r="E25">
        <v>9789.65</v>
      </c>
      <c r="F25">
        <v>9789.65</v>
      </c>
      <c r="G25">
        <v>9789.65</v>
      </c>
      <c r="H25">
        <v>9789.65</v>
      </c>
      <c r="I25">
        <v>9649.8</v>
      </c>
      <c r="J25">
        <v>9789.65</v>
      </c>
      <c r="K25">
        <v>9789.65</v>
      </c>
      <c r="L25">
        <v>9789.65</v>
      </c>
      <c r="M25">
        <v>9789.65</v>
      </c>
      <c r="N25">
        <v>9789.65</v>
      </c>
      <c r="O25">
        <v>9789.65</v>
      </c>
      <c r="P25">
        <v>9789.65</v>
      </c>
      <c r="Q25">
        <f>SUM(E25:P25)</f>
        <v>117335.94999999997</v>
      </c>
    </row>
    <row r="26" spans="1:17" ht="12.75">
      <c r="A26" s="9" t="s">
        <v>45</v>
      </c>
      <c r="G26">
        <v>743.94</v>
      </c>
      <c r="I26">
        <v>755.57</v>
      </c>
      <c r="N26">
        <v>9789.65</v>
      </c>
      <c r="O26">
        <v>9789.65</v>
      </c>
      <c r="P26">
        <v>9789.65</v>
      </c>
      <c r="Q26">
        <f>SUM(E26:P26)</f>
        <v>30868.46</v>
      </c>
    </row>
    <row r="27" spans="5:17" ht="15">
      <c r="E27" s="1">
        <f>SUM(E25:E26)</f>
        <v>9789.65</v>
      </c>
      <c r="F27" s="1">
        <f>SUM(F25:F26)</f>
        <v>9789.65</v>
      </c>
      <c r="G27" s="23">
        <f>SUM(G25:G26)</f>
        <v>10533.59</v>
      </c>
      <c r="H27" s="23">
        <f aca="true" t="shared" si="4" ref="H27:P27">SUM(H25:H26)</f>
        <v>9789.65</v>
      </c>
      <c r="I27" s="23">
        <f t="shared" si="4"/>
        <v>10405.369999999999</v>
      </c>
      <c r="J27" s="23">
        <f t="shared" si="4"/>
        <v>9789.65</v>
      </c>
      <c r="K27" s="23">
        <f t="shared" si="4"/>
        <v>9789.65</v>
      </c>
      <c r="L27" s="23">
        <f t="shared" si="4"/>
        <v>9789.65</v>
      </c>
      <c r="M27" s="23">
        <f t="shared" si="4"/>
        <v>9789.65</v>
      </c>
      <c r="N27" s="23">
        <f t="shared" si="4"/>
        <v>19579.3</v>
      </c>
      <c r="O27" s="23">
        <f t="shared" si="4"/>
        <v>19579.3</v>
      </c>
      <c r="P27" s="23">
        <f t="shared" si="4"/>
        <v>19579.3</v>
      </c>
      <c r="Q27" s="4">
        <f>SUM(Q25:Q26)</f>
        <v>148204.40999999997</v>
      </c>
    </row>
    <row r="29" spans="1:17" ht="15.75">
      <c r="A29" s="37" t="s">
        <v>56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1" spans="1:17" ht="12.75">
      <c r="A31" t="s">
        <v>4</v>
      </c>
      <c r="F31" s="35" t="s">
        <v>2</v>
      </c>
      <c r="G31" s="35"/>
      <c r="H31" t="s">
        <v>15</v>
      </c>
      <c r="J31" s="16" t="s">
        <v>12</v>
      </c>
      <c r="K31" t="s">
        <v>19</v>
      </c>
      <c r="M31" t="s">
        <v>3</v>
      </c>
      <c r="N31" s="16" t="s">
        <v>12</v>
      </c>
      <c r="Q31" s="18">
        <v>9300</v>
      </c>
    </row>
    <row r="32" spans="1:17" ht="12.75">
      <c r="A32" t="s">
        <v>5</v>
      </c>
      <c r="F32" s="35" t="s">
        <v>6</v>
      </c>
      <c r="G32" s="35"/>
      <c r="H32" t="s">
        <v>7</v>
      </c>
      <c r="M32" t="s">
        <v>3</v>
      </c>
      <c r="N32" s="16" t="s">
        <v>12</v>
      </c>
      <c r="Q32" s="18">
        <v>2700</v>
      </c>
    </row>
    <row r="33" spans="1:17" ht="12.75">
      <c r="A33" t="s">
        <v>8</v>
      </c>
      <c r="F33" s="35" t="s">
        <v>9</v>
      </c>
      <c r="G33" s="35"/>
      <c r="H33" t="s">
        <v>7</v>
      </c>
      <c r="M33" t="s">
        <v>3</v>
      </c>
      <c r="N33" s="16" t="s">
        <v>12</v>
      </c>
      <c r="Q33" s="18">
        <v>4500</v>
      </c>
    </row>
    <row r="34" spans="1:17" ht="12.75">
      <c r="A34" t="s">
        <v>10</v>
      </c>
      <c r="F34" s="35" t="s">
        <v>6</v>
      </c>
      <c r="G34" s="35"/>
      <c r="H34" t="s">
        <v>11</v>
      </c>
      <c r="M34" t="s">
        <v>3</v>
      </c>
      <c r="N34" s="16" t="s">
        <v>12</v>
      </c>
      <c r="Q34" s="18">
        <v>900</v>
      </c>
    </row>
    <row r="35" spans="1:17" ht="12.75">
      <c r="A35" t="s">
        <v>13</v>
      </c>
      <c r="F35" s="35" t="s">
        <v>16</v>
      </c>
      <c r="G35" s="35"/>
      <c r="H35" t="s">
        <v>17</v>
      </c>
      <c r="M35" t="s">
        <v>3</v>
      </c>
      <c r="N35" s="16" t="s">
        <v>12</v>
      </c>
      <c r="Q35" s="18">
        <v>3000</v>
      </c>
    </row>
    <row r="36" spans="1:17" ht="12.75">
      <c r="A36" t="s">
        <v>14</v>
      </c>
      <c r="F36" s="35" t="s">
        <v>18</v>
      </c>
      <c r="G36" s="35"/>
      <c r="H36" t="s">
        <v>17</v>
      </c>
      <c r="M36" t="s">
        <v>3</v>
      </c>
      <c r="N36" s="16" t="s">
        <v>12</v>
      </c>
      <c r="Q36" s="18">
        <v>3900</v>
      </c>
    </row>
    <row r="37" ht="12.75">
      <c r="Q37" s="19">
        <f>SUM(Q31:Q36)</f>
        <v>24300</v>
      </c>
    </row>
    <row r="39" spans="1:17" ht="12.75">
      <c r="A39" s="32" t="s">
        <v>71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3" spans="1:17" ht="18">
      <c r="A43" s="8" t="s">
        <v>72</v>
      </c>
      <c r="M43" s="33"/>
      <c r="N43" s="33"/>
      <c r="O43" s="33"/>
      <c r="P43" s="33">
        <f>SUM(Q37+Q27+Q22)</f>
        <v>344666.14</v>
      </c>
      <c r="Q43" s="33"/>
    </row>
    <row r="44" spans="1:17" ht="18">
      <c r="A44" s="8" t="s">
        <v>73</v>
      </c>
      <c r="M44" s="33"/>
      <c r="N44" s="33"/>
      <c r="O44" s="33"/>
      <c r="P44" s="33">
        <f>Q14</f>
        <v>360047.394</v>
      </c>
      <c r="Q44" s="33"/>
    </row>
    <row r="45" spans="1:17" ht="20.25">
      <c r="A45" s="8" t="s">
        <v>74</v>
      </c>
      <c r="M45" s="34"/>
      <c r="N45" s="34"/>
      <c r="O45" s="34"/>
      <c r="P45" s="33">
        <f>SUM(P44+P43)</f>
        <v>704713.534</v>
      </c>
      <c r="Q45" s="33"/>
    </row>
    <row r="49" ht="12.75">
      <c r="N49" t="s">
        <v>51</v>
      </c>
    </row>
    <row r="51" ht="12.75">
      <c r="N51" t="s">
        <v>52</v>
      </c>
    </row>
  </sheetData>
  <sheetProtection/>
  <mergeCells count="15">
    <mergeCell ref="F35:G35"/>
    <mergeCell ref="F36:G36"/>
    <mergeCell ref="A1:Q2"/>
    <mergeCell ref="A29:Q29"/>
    <mergeCell ref="F31:G31"/>
    <mergeCell ref="F32:G32"/>
    <mergeCell ref="F33:G33"/>
    <mergeCell ref="F34:G34"/>
    <mergeCell ref="A39:Q40"/>
    <mergeCell ref="M43:O43"/>
    <mergeCell ref="P43:Q43"/>
    <mergeCell ref="M44:O44"/>
    <mergeCell ref="P44:Q44"/>
    <mergeCell ref="M45:O45"/>
    <mergeCell ref="P45:Q45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A1" sqref="A1:Q52"/>
    </sheetView>
  </sheetViews>
  <sheetFormatPr defaultColWidth="9.140625" defaultRowHeight="12.75"/>
  <cols>
    <col min="4" max="4" width="3.57421875" style="0" customWidth="1"/>
    <col min="5" max="5" width="7.8515625" style="0" customWidth="1"/>
    <col min="17" max="17" width="12.28125" style="0" customWidth="1"/>
  </cols>
  <sheetData>
    <row r="1" spans="1:17" ht="12.75" customHeight="1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5:17" ht="12.75" customHeight="1">
      <c r="E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53</v>
      </c>
      <c r="N3" s="3" t="s">
        <v>37</v>
      </c>
      <c r="O3" s="3" t="s">
        <v>54</v>
      </c>
      <c r="P3" s="3" t="s">
        <v>55</v>
      </c>
      <c r="Q3" s="11" t="s">
        <v>20</v>
      </c>
    </row>
    <row r="4" spans="1:17" ht="15.75">
      <c r="A4" s="5" t="s">
        <v>43</v>
      </c>
      <c r="E4">
        <v>22</v>
      </c>
      <c r="F4" s="3">
        <v>21</v>
      </c>
      <c r="G4" s="3">
        <v>23</v>
      </c>
      <c r="H4" s="3">
        <v>22</v>
      </c>
      <c r="I4" s="3">
        <v>22</v>
      </c>
      <c r="J4" s="3">
        <v>20</v>
      </c>
      <c r="K4" s="3">
        <v>23</v>
      </c>
      <c r="L4" s="3">
        <v>20</v>
      </c>
      <c r="M4" s="3">
        <v>23</v>
      </c>
      <c r="N4" s="3">
        <v>22</v>
      </c>
      <c r="O4" s="3">
        <v>21</v>
      </c>
      <c r="P4" s="3">
        <v>23</v>
      </c>
      <c r="Q4" s="6"/>
    </row>
    <row r="5" spans="1:17" ht="12.75">
      <c r="A5" s="9" t="s">
        <v>22</v>
      </c>
      <c r="E5" s="20">
        <v>3405.7</v>
      </c>
      <c r="F5" s="20">
        <v>3268.35</v>
      </c>
      <c r="G5" s="20">
        <v>3518.01</v>
      </c>
      <c r="H5" s="20">
        <v>3405.7</v>
      </c>
      <c r="I5" s="20">
        <v>3405.7</v>
      </c>
      <c r="J5" s="20">
        <v>3085.24</v>
      </c>
      <c r="K5" s="20">
        <v>3518.01</v>
      </c>
      <c r="L5" s="20">
        <v>3085.24</v>
      </c>
      <c r="M5" s="20">
        <v>3518.01</v>
      </c>
      <c r="N5" s="20">
        <v>3405.7</v>
      </c>
      <c r="O5" s="20">
        <v>3101.25</v>
      </c>
      <c r="P5" s="20">
        <v>3395.54</v>
      </c>
      <c r="Q5" s="10">
        <f>SUM(E5:P5)</f>
        <v>40112.45</v>
      </c>
    </row>
    <row r="6" spans="1:17" ht="12.75">
      <c r="A6" s="9" t="s">
        <v>23</v>
      </c>
      <c r="E6" s="20">
        <v>3223</v>
      </c>
      <c r="F6" s="20">
        <v>3076.51</v>
      </c>
      <c r="G6" s="20">
        <v>3369.51</v>
      </c>
      <c r="H6" s="20">
        <v>3223</v>
      </c>
      <c r="I6" s="20">
        <v>3223</v>
      </c>
      <c r="J6" s="20">
        <v>2930</v>
      </c>
      <c r="K6" s="20">
        <v>3369.51</v>
      </c>
      <c r="L6" s="20">
        <v>2930</v>
      </c>
      <c r="M6" s="20">
        <v>3369.51</v>
      </c>
      <c r="N6" s="20">
        <v>3223</v>
      </c>
      <c r="O6" s="20">
        <v>3076.51</v>
      </c>
      <c r="P6" s="20">
        <v>3369.51</v>
      </c>
      <c r="Q6" s="10">
        <f aca="true" t="shared" si="0" ref="Q6:Q12">SUM(E6:P6)</f>
        <v>38383.060000000005</v>
      </c>
    </row>
    <row r="7" spans="1:17" ht="12.75">
      <c r="A7" s="9" t="s">
        <v>24</v>
      </c>
      <c r="E7" s="20">
        <v>3223</v>
      </c>
      <c r="F7" s="20">
        <v>3076.51</v>
      </c>
      <c r="G7" s="20">
        <v>3369.51</v>
      </c>
      <c r="H7" s="20">
        <v>3223</v>
      </c>
      <c r="I7" s="20">
        <v>3223</v>
      </c>
      <c r="J7" s="20">
        <v>2930</v>
      </c>
      <c r="K7" s="20">
        <v>3369.51</v>
      </c>
      <c r="L7" s="20">
        <v>2930</v>
      </c>
      <c r="M7" s="20">
        <v>3369.51</v>
      </c>
      <c r="N7" s="20">
        <v>3223</v>
      </c>
      <c r="O7" s="20">
        <v>3076.51</v>
      </c>
      <c r="P7" s="20">
        <v>3369.51</v>
      </c>
      <c r="Q7" s="10">
        <f t="shared" si="0"/>
        <v>38383.060000000005</v>
      </c>
    </row>
    <row r="8" spans="1:17" ht="12.75">
      <c r="A8" s="9" t="s">
        <v>0</v>
      </c>
      <c r="E8" s="20">
        <v>3223</v>
      </c>
      <c r="F8" s="20">
        <v>3032.57</v>
      </c>
      <c r="G8" s="20">
        <v>3369.51</v>
      </c>
      <c r="H8" s="20">
        <v>3223</v>
      </c>
      <c r="I8" s="20">
        <v>3223</v>
      </c>
      <c r="J8" s="20">
        <v>2930</v>
      </c>
      <c r="K8" s="20">
        <v>3369.51</v>
      </c>
      <c r="L8" s="20">
        <v>2930</v>
      </c>
      <c r="M8" s="20">
        <v>3369.51</v>
      </c>
      <c r="N8" s="20">
        <v>3223</v>
      </c>
      <c r="O8" s="20">
        <v>3032.57</v>
      </c>
      <c r="P8" s="20">
        <v>3369.51</v>
      </c>
      <c r="Q8" s="10">
        <f t="shared" si="0"/>
        <v>38295.18000000001</v>
      </c>
    </row>
    <row r="9" spans="1:17" ht="12.75">
      <c r="A9" s="9" t="s">
        <v>25</v>
      </c>
      <c r="E9" s="20">
        <v>4062.16</v>
      </c>
      <c r="F9" s="20">
        <v>3851.2</v>
      </c>
      <c r="G9" s="20">
        <v>4273.13</v>
      </c>
      <c r="H9" s="20">
        <v>4062.16</v>
      </c>
      <c r="I9" s="20">
        <v>4062.16</v>
      </c>
      <c r="J9" s="20">
        <v>3692.13</v>
      </c>
      <c r="K9" s="20">
        <v>4273.13</v>
      </c>
      <c r="L9" s="20">
        <v>3692.13</v>
      </c>
      <c r="M9" s="20">
        <v>4273.13</v>
      </c>
      <c r="N9" s="20">
        <v>4062.16</v>
      </c>
      <c r="O9" s="20">
        <v>3851.2</v>
      </c>
      <c r="P9" s="20">
        <v>4273.13</v>
      </c>
      <c r="Q9" s="10">
        <f t="shared" si="0"/>
        <v>48427.82</v>
      </c>
    </row>
    <row r="10" spans="1:17" ht="12.75">
      <c r="A10" s="9" t="s">
        <v>26</v>
      </c>
      <c r="E10" s="20">
        <v>4062.16</v>
      </c>
      <c r="F10" s="20">
        <v>3851.2</v>
      </c>
      <c r="G10" s="20">
        <v>4273.13</v>
      </c>
      <c r="H10" s="20">
        <v>4062.16</v>
      </c>
      <c r="I10" s="20">
        <v>4062.16</v>
      </c>
      <c r="J10" s="20">
        <v>3692.13</v>
      </c>
      <c r="K10" s="20">
        <v>4273.13</v>
      </c>
      <c r="L10" s="20">
        <v>3692.13</v>
      </c>
      <c r="M10" s="20">
        <v>4273.13</v>
      </c>
      <c r="N10" s="20">
        <v>4062.16</v>
      </c>
      <c r="O10" s="20">
        <v>3851.2</v>
      </c>
      <c r="P10" s="20">
        <v>4273.13</v>
      </c>
      <c r="Q10" s="10">
        <f t="shared" si="0"/>
        <v>48427.82</v>
      </c>
    </row>
    <row r="11" spans="1:17" ht="12.75">
      <c r="A11" s="9" t="s">
        <v>27</v>
      </c>
      <c r="E11" s="20">
        <v>4921.17</v>
      </c>
      <c r="F11" s="20">
        <v>4668.61</v>
      </c>
      <c r="G11" s="20">
        <v>5173.8</v>
      </c>
      <c r="H11" s="20">
        <v>4921.17</v>
      </c>
      <c r="I11" s="20">
        <v>4921.17</v>
      </c>
      <c r="J11" s="20">
        <v>4473</v>
      </c>
      <c r="K11" s="20">
        <v>5173.8</v>
      </c>
      <c r="L11" s="20">
        <v>4473</v>
      </c>
      <c r="M11" s="20">
        <v>5173.8</v>
      </c>
      <c r="N11" s="20">
        <v>4921.17</v>
      </c>
      <c r="O11" s="20">
        <v>4668.61</v>
      </c>
      <c r="P11" s="20">
        <v>4305.25</v>
      </c>
      <c r="Q11" s="10">
        <f t="shared" si="0"/>
        <v>57794.55</v>
      </c>
    </row>
    <row r="12" spans="1:17" ht="12.75">
      <c r="A12" s="9" t="s">
        <v>28</v>
      </c>
      <c r="E12" s="20">
        <v>4477.36</v>
      </c>
      <c r="F12" s="20">
        <v>4285.28</v>
      </c>
      <c r="G12" s="20">
        <v>4629.77</v>
      </c>
      <c r="H12" s="20">
        <v>4477.36</v>
      </c>
      <c r="I12" s="20">
        <v>4477.36</v>
      </c>
      <c r="J12" s="20">
        <v>4051</v>
      </c>
      <c r="K12" s="20">
        <v>4629.77</v>
      </c>
      <c r="L12" s="20">
        <v>4051</v>
      </c>
      <c r="M12" s="20">
        <v>4629.77</v>
      </c>
      <c r="N12" s="20">
        <v>4477.36</v>
      </c>
      <c r="O12" s="20">
        <v>3905.21</v>
      </c>
      <c r="P12" s="20">
        <v>4629.77</v>
      </c>
      <c r="Q12" s="10">
        <f t="shared" si="0"/>
        <v>52721.009999999995</v>
      </c>
    </row>
    <row r="13" spans="5:17" ht="12.75">
      <c r="E13" s="20">
        <f>SUM(E5:E12)</f>
        <v>30597.550000000003</v>
      </c>
      <c r="F13" s="20">
        <f aca="true" t="shared" si="1" ref="F13:P13">SUM(F5:F12)</f>
        <v>29110.23</v>
      </c>
      <c r="G13" s="20">
        <f t="shared" si="1"/>
        <v>31976.370000000003</v>
      </c>
      <c r="H13" s="20">
        <f t="shared" si="1"/>
        <v>30597.550000000003</v>
      </c>
      <c r="I13" s="20">
        <f t="shared" si="1"/>
        <v>30597.550000000003</v>
      </c>
      <c r="J13" s="20">
        <f t="shared" si="1"/>
        <v>27783.5</v>
      </c>
      <c r="K13" s="20">
        <f t="shared" si="1"/>
        <v>31976.370000000003</v>
      </c>
      <c r="L13" s="20">
        <f t="shared" si="1"/>
        <v>27783.5</v>
      </c>
      <c r="M13" s="20">
        <f t="shared" si="1"/>
        <v>31976.370000000003</v>
      </c>
      <c r="N13" s="20">
        <f t="shared" si="1"/>
        <v>30597.550000000003</v>
      </c>
      <c r="O13" s="20">
        <f t="shared" si="1"/>
        <v>28563.06</v>
      </c>
      <c r="P13" s="20">
        <f t="shared" si="1"/>
        <v>30985.350000000002</v>
      </c>
      <c r="Q13" s="12">
        <f>SUM(Q5:Q12)</f>
        <v>362544.95</v>
      </c>
    </row>
    <row r="14" spans="1:17" ht="15.75">
      <c r="A14" s="5" t="s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2"/>
    </row>
    <row r="15" spans="1:17" ht="12.75">
      <c r="A15" s="9" t="s">
        <v>39</v>
      </c>
      <c r="E15" s="20">
        <v>1120</v>
      </c>
      <c r="F15" s="20">
        <v>1120</v>
      </c>
      <c r="G15" s="20">
        <v>1120</v>
      </c>
      <c r="H15" s="20">
        <v>1120</v>
      </c>
      <c r="I15" s="20">
        <v>1120</v>
      </c>
      <c r="J15" s="20">
        <v>1120</v>
      </c>
      <c r="K15" s="20">
        <v>1120</v>
      </c>
      <c r="L15" s="20">
        <v>1120</v>
      </c>
      <c r="M15" s="20">
        <v>1120</v>
      </c>
      <c r="N15" s="20">
        <v>1120</v>
      </c>
      <c r="O15" s="20">
        <v>1120</v>
      </c>
      <c r="P15" s="20">
        <v>1120</v>
      </c>
      <c r="Q15" s="10">
        <f>SUM(E15:P15)</f>
        <v>13440</v>
      </c>
    </row>
    <row r="16" spans="1:17" ht="12.75">
      <c r="A16" s="9" t="s">
        <v>40</v>
      </c>
      <c r="E16" s="20">
        <v>1250.14</v>
      </c>
      <c r="F16" s="20">
        <v>1250.14</v>
      </c>
      <c r="G16" s="20">
        <v>1250.14</v>
      </c>
      <c r="H16" s="20">
        <v>1250.14</v>
      </c>
      <c r="I16" s="20">
        <v>1250.14</v>
      </c>
      <c r="J16" s="20">
        <v>1250.14</v>
      </c>
      <c r="K16" s="20">
        <v>1250.14</v>
      </c>
      <c r="L16" s="20">
        <v>1250.14</v>
      </c>
      <c r="M16" s="20">
        <v>1250.14</v>
      </c>
      <c r="N16" s="20">
        <v>1250.14</v>
      </c>
      <c r="O16" s="20">
        <v>1250.14</v>
      </c>
      <c r="P16" s="20">
        <v>1250.14</v>
      </c>
      <c r="Q16" s="10">
        <f>SUM(E16:P16)</f>
        <v>15001.679999999998</v>
      </c>
    </row>
    <row r="17" spans="1:17" ht="12.75">
      <c r="A17" s="9" t="s">
        <v>41</v>
      </c>
      <c r="E17" s="20">
        <v>1105.24</v>
      </c>
      <c r="F17" s="20">
        <v>1105.24</v>
      </c>
      <c r="G17" s="20">
        <v>1105.24</v>
      </c>
      <c r="H17" s="20">
        <v>1105.24</v>
      </c>
      <c r="I17" s="20">
        <v>1105.24</v>
      </c>
      <c r="J17" s="20">
        <v>1105.24</v>
      </c>
      <c r="K17" s="20">
        <v>1105.24</v>
      </c>
      <c r="L17" s="20">
        <v>1105.24</v>
      </c>
      <c r="M17" s="20">
        <v>1105.24</v>
      </c>
      <c r="N17" s="20">
        <v>1105.24</v>
      </c>
      <c r="O17" s="20">
        <v>1105.24</v>
      </c>
      <c r="P17" s="20">
        <v>1105.24</v>
      </c>
      <c r="Q17" s="10">
        <f>SUM(E17:P17)</f>
        <v>13262.88</v>
      </c>
    </row>
    <row r="18" spans="1:17" ht="12.75">
      <c r="A18" s="9" t="s">
        <v>42</v>
      </c>
      <c r="E18" s="20">
        <v>6504.88</v>
      </c>
      <c r="F18" s="20">
        <v>6504.88</v>
      </c>
      <c r="G18" s="20">
        <v>6504.88</v>
      </c>
      <c r="H18" s="20">
        <v>6504.88</v>
      </c>
      <c r="I18" s="20">
        <v>6504.88</v>
      </c>
      <c r="J18" s="20">
        <v>6504.88</v>
      </c>
      <c r="K18" s="20">
        <v>6504.88</v>
      </c>
      <c r="L18" s="20">
        <v>6504.88</v>
      </c>
      <c r="M18" s="20">
        <v>6504.88</v>
      </c>
      <c r="N18" s="20">
        <v>6504.88</v>
      </c>
      <c r="O18" s="20">
        <v>6504.88</v>
      </c>
      <c r="P18" s="20">
        <v>6504.88</v>
      </c>
      <c r="Q18" s="10">
        <f>SUM(E18:P18)</f>
        <v>78058.56</v>
      </c>
    </row>
    <row r="19" spans="1:17" ht="12.75">
      <c r="A19" s="9" t="s">
        <v>38</v>
      </c>
      <c r="E19" s="20">
        <v>3949.4</v>
      </c>
      <c r="F19" s="20">
        <v>3949.4</v>
      </c>
      <c r="G19" s="20">
        <v>3949.4</v>
      </c>
      <c r="H19" s="20">
        <v>3949.4</v>
      </c>
      <c r="I19" s="20">
        <v>3949.4</v>
      </c>
      <c r="J19" s="20">
        <v>3949.4</v>
      </c>
      <c r="K19" s="20">
        <v>3949.4</v>
      </c>
      <c r="L19" s="20">
        <v>3949.4</v>
      </c>
      <c r="M19" s="20">
        <v>3949.4</v>
      </c>
      <c r="N19" s="20">
        <v>3949.4</v>
      </c>
      <c r="O19" s="20">
        <v>3949.4</v>
      </c>
      <c r="P19" s="20">
        <v>3949.4</v>
      </c>
      <c r="Q19" s="10">
        <f>SUM(E19:P19)</f>
        <v>47392.80000000001</v>
      </c>
    </row>
    <row r="20" spans="5:17" ht="12.75">
      <c r="E20" s="20">
        <f>SUM(E15:E19)</f>
        <v>13929.66</v>
      </c>
      <c r="F20" s="20">
        <f aca="true" t="shared" si="2" ref="F20:P20">SUM(F15:F19)</f>
        <v>13929.66</v>
      </c>
      <c r="G20" s="20">
        <f t="shared" si="2"/>
        <v>13929.66</v>
      </c>
      <c r="H20" s="20">
        <f t="shared" si="2"/>
        <v>13929.66</v>
      </c>
      <c r="I20" s="20">
        <f t="shared" si="2"/>
        <v>13929.66</v>
      </c>
      <c r="J20" s="20">
        <f t="shared" si="2"/>
        <v>13929.66</v>
      </c>
      <c r="K20" s="20">
        <f t="shared" si="2"/>
        <v>13929.66</v>
      </c>
      <c r="L20" s="20">
        <f t="shared" si="2"/>
        <v>13929.66</v>
      </c>
      <c r="M20" s="20">
        <f t="shared" si="2"/>
        <v>13929.66</v>
      </c>
      <c r="N20" s="20">
        <f t="shared" si="2"/>
        <v>13929.66</v>
      </c>
      <c r="O20" s="20">
        <f t="shared" si="2"/>
        <v>13929.66</v>
      </c>
      <c r="P20" s="20">
        <f t="shared" si="2"/>
        <v>13929.66</v>
      </c>
      <c r="Q20" s="12">
        <f>SUM(Q15:Q19)</f>
        <v>167155.92</v>
      </c>
    </row>
    <row r="21" spans="1:17" ht="12.75">
      <c r="A21" s="1"/>
      <c r="E21" s="1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/>
    </row>
    <row r="22" spans="1:17" ht="15.75">
      <c r="A22" s="5" t="s">
        <v>44</v>
      </c>
      <c r="E22" s="1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7"/>
    </row>
    <row r="23" spans="1:17" ht="12.75">
      <c r="A23" s="9" t="s">
        <v>46</v>
      </c>
      <c r="E23" s="17">
        <v>9789.65</v>
      </c>
      <c r="F23" s="17">
        <v>9789.65</v>
      </c>
      <c r="G23" s="17">
        <v>9789.65</v>
      </c>
      <c r="H23" s="17">
        <v>11289.65</v>
      </c>
      <c r="I23" s="17">
        <v>9789.65</v>
      </c>
      <c r="J23" s="17">
        <v>9789.65</v>
      </c>
      <c r="K23" s="17">
        <v>9789.65</v>
      </c>
      <c r="L23" s="17">
        <v>9789.65</v>
      </c>
      <c r="M23" s="17">
        <v>9789.65</v>
      </c>
      <c r="N23" s="17">
        <v>9789.65</v>
      </c>
      <c r="O23" s="17">
        <v>9789.65</v>
      </c>
      <c r="P23" s="17">
        <v>9789.65</v>
      </c>
      <c r="Q23" s="10">
        <f>SUM(E23:O23)</f>
        <v>109186.14999999998</v>
      </c>
    </row>
    <row r="24" spans="1:17" ht="12.75">
      <c r="A24" s="9" t="s">
        <v>45</v>
      </c>
      <c r="E24" s="17">
        <v>9789.65</v>
      </c>
      <c r="F24" s="17">
        <v>9789.65</v>
      </c>
      <c r="G24" s="17">
        <v>9789.65</v>
      </c>
      <c r="H24" s="17">
        <v>10789.65</v>
      </c>
      <c r="I24" s="17">
        <v>9789.65</v>
      </c>
      <c r="J24" s="17">
        <v>9789.65</v>
      </c>
      <c r="K24" s="17">
        <v>9789.65</v>
      </c>
      <c r="L24" s="17">
        <v>9789.65</v>
      </c>
      <c r="M24" s="17">
        <v>9789.65</v>
      </c>
      <c r="N24" s="17">
        <v>9789.65</v>
      </c>
      <c r="O24" s="17">
        <v>9789.65</v>
      </c>
      <c r="P24" s="17">
        <v>9789.65</v>
      </c>
      <c r="Q24" s="10">
        <f>SUM(E24:O24)</f>
        <v>108686.14999999998</v>
      </c>
    </row>
    <row r="25" spans="5:17" ht="12.75">
      <c r="E25" s="17">
        <f>SUM(E23:E24)</f>
        <v>19579.3</v>
      </c>
      <c r="F25" s="17">
        <f aca="true" t="shared" si="3" ref="F25:P25">SUM(F23:F24)</f>
        <v>19579.3</v>
      </c>
      <c r="G25" s="17">
        <f t="shared" si="3"/>
        <v>19579.3</v>
      </c>
      <c r="H25" s="17">
        <f t="shared" si="3"/>
        <v>22079.3</v>
      </c>
      <c r="I25" s="17">
        <f t="shared" si="3"/>
        <v>19579.3</v>
      </c>
      <c r="J25" s="17">
        <f t="shared" si="3"/>
        <v>19579.3</v>
      </c>
      <c r="K25" s="17">
        <f t="shared" si="3"/>
        <v>19579.3</v>
      </c>
      <c r="L25" s="17">
        <f t="shared" si="3"/>
        <v>19579.3</v>
      </c>
      <c r="M25" s="17">
        <f t="shared" si="3"/>
        <v>19579.3</v>
      </c>
      <c r="N25" s="17">
        <f t="shared" si="3"/>
        <v>19579.3</v>
      </c>
      <c r="O25" s="17">
        <f t="shared" si="3"/>
        <v>19579.3</v>
      </c>
      <c r="P25" s="17">
        <f t="shared" si="3"/>
        <v>19579.3</v>
      </c>
      <c r="Q25" s="12">
        <f>SUM(Q23:Q24)</f>
        <v>217872.29999999996</v>
      </c>
    </row>
    <row r="26" spans="6:17" ht="15.75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7"/>
    </row>
    <row r="28" spans="1:17" ht="15.75">
      <c r="A28" s="37" t="s">
        <v>56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30" spans="1:17" ht="12.75">
      <c r="A30" t="s">
        <v>4</v>
      </c>
      <c r="F30" s="35" t="s">
        <v>2</v>
      </c>
      <c r="G30" s="35"/>
      <c r="H30" t="s">
        <v>15</v>
      </c>
      <c r="J30" s="16" t="s">
        <v>12</v>
      </c>
      <c r="K30" t="s">
        <v>19</v>
      </c>
      <c r="M30" t="s">
        <v>3</v>
      </c>
      <c r="N30" s="16" t="s">
        <v>12</v>
      </c>
      <c r="Q30" s="18">
        <v>9300</v>
      </c>
    </row>
    <row r="31" spans="1:17" ht="12.75">
      <c r="A31" t="s">
        <v>5</v>
      </c>
      <c r="F31" s="35" t="s">
        <v>6</v>
      </c>
      <c r="G31" s="35"/>
      <c r="H31" t="s">
        <v>7</v>
      </c>
      <c r="M31" t="s">
        <v>3</v>
      </c>
      <c r="N31" s="16" t="s">
        <v>12</v>
      </c>
      <c r="Q31" s="18">
        <v>2700</v>
      </c>
    </row>
    <row r="32" spans="1:17" ht="12.75">
      <c r="A32" t="s">
        <v>8</v>
      </c>
      <c r="F32" s="35" t="s">
        <v>9</v>
      </c>
      <c r="G32" s="35"/>
      <c r="H32" t="s">
        <v>7</v>
      </c>
      <c r="M32" t="s">
        <v>3</v>
      </c>
      <c r="N32" s="16" t="s">
        <v>12</v>
      </c>
      <c r="Q32" s="18">
        <v>4500</v>
      </c>
    </row>
    <row r="33" spans="1:17" ht="12.75">
      <c r="A33" t="s">
        <v>10</v>
      </c>
      <c r="F33" s="35" t="s">
        <v>6</v>
      </c>
      <c r="G33" s="35"/>
      <c r="H33" t="s">
        <v>11</v>
      </c>
      <c r="M33" t="s">
        <v>3</v>
      </c>
      <c r="N33" s="16" t="s">
        <v>12</v>
      </c>
      <c r="Q33" s="18">
        <v>900</v>
      </c>
    </row>
    <row r="34" spans="1:17" ht="12.75">
      <c r="A34" t="s">
        <v>13</v>
      </c>
      <c r="F34" s="35" t="s">
        <v>16</v>
      </c>
      <c r="G34" s="35"/>
      <c r="H34" t="s">
        <v>17</v>
      </c>
      <c r="M34" t="s">
        <v>3</v>
      </c>
      <c r="N34" s="16" t="s">
        <v>12</v>
      </c>
      <c r="Q34" s="18">
        <v>3000</v>
      </c>
    </row>
    <row r="35" spans="1:17" ht="12.75">
      <c r="A35" t="s">
        <v>14</v>
      </c>
      <c r="F35" s="35" t="s">
        <v>18</v>
      </c>
      <c r="G35" s="35"/>
      <c r="H35" t="s">
        <v>17</v>
      </c>
      <c r="M35" t="s">
        <v>3</v>
      </c>
      <c r="N35" s="16" t="s">
        <v>12</v>
      </c>
      <c r="Q35" s="18">
        <v>3900</v>
      </c>
    </row>
    <row r="36" ht="12.75">
      <c r="Q36" s="19">
        <f>SUM(Q30:Q35)</f>
        <v>24300</v>
      </c>
    </row>
    <row r="38" spans="1:17" ht="12.75" customHeight="1">
      <c r="A38" s="32" t="s">
        <v>47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2" spans="1:17" ht="18">
      <c r="A42" s="8" t="s">
        <v>48</v>
      </c>
      <c r="M42" s="33"/>
      <c r="N42" s="33"/>
      <c r="O42" s="33"/>
      <c r="P42" s="33">
        <f>SUM(Q20+Q25+Q36)</f>
        <v>409328.22</v>
      </c>
      <c r="Q42" s="33"/>
    </row>
    <row r="43" spans="1:17" ht="18">
      <c r="A43" s="8" t="s">
        <v>49</v>
      </c>
      <c r="M43" s="33"/>
      <c r="N43" s="33"/>
      <c r="O43" s="33"/>
      <c r="P43" s="33">
        <f>Q13</f>
        <v>362544.95</v>
      </c>
      <c r="Q43" s="33"/>
    </row>
    <row r="44" spans="1:17" ht="20.25">
      <c r="A44" s="8" t="s">
        <v>50</v>
      </c>
      <c r="M44" s="34"/>
      <c r="N44" s="34"/>
      <c r="O44" s="34"/>
      <c r="P44" s="33">
        <f>SUM(P43+P42)</f>
        <v>771873.1699999999</v>
      </c>
      <c r="Q44" s="33"/>
    </row>
    <row r="48" ht="12.75">
      <c r="N48" t="s">
        <v>51</v>
      </c>
    </row>
    <row r="50" ht="12.75">
      <c r="N50" t="s">
        <v>52</v>
      </c>
    </row>
  </sheetData>
  <sheetProtection/>
  <mergeCells count="15">
    <mergeCell ref="A1:Q2"/>
    <mergeCell ref="A38:Q39"/>
    <mergeCell ref="P42:Q42"/>
    <mergeCell ref="P43:Q43"/>
    <mergeCell ref="F31:G31"/>
    <mergeCell ref="F32:G32"/>
    <mergeCell ref="A28:Q28"/>
    <mergeCell ref="F30:G30"/>
    <mergeCell ref="M44:O44"/>
    <mergeCell ref="F35:G35"/>
    <mergeCell ref="F33:G33"/>
    <mergeCell ref="F34:G34"/>
    <mergeCell ref="P44:Q44"/>
    <mergeCell ref="M42:O42"/>
    <mergeCell ref="M43:O43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22">
      <selection activeCell="A47" sqref="A47:Q47"/>
    </sheetView>
  </sheetViews>
  <sheetFormatPr defaultColWidth="9.140625" defaultRowHeight="12.75"/>
  <cols>
    <col min="1" max="1" width="12.7109375" style="0" bestFit="1" customWidth="1"/>
    <col min="3" max="3" width="11.421875" style="0" customWidth="1"/>
    <col min="4" max="4" width="3.57421875" style="0" customWidth="1"/>
    <col min="17" max="17" width="11.57421875" style="0" bestFit="1" customWidth="1"/>
  </cols>
  <sheetData>
    <row r="1" spans="1:17" ht="12.75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5:17" ht="12.75"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53</v>
      </c>
      <c r="K3" s="3" t="s">
        <v>37</v>
      </c>
      <c r="L3" s="3" t="s">
        <v>54</v>
      </c>
      <c r="M3" s="3" t="s">
        <v>55</v>
      </c>
      <c r="N3" s="3" t="s">
        <v>75</v>
      </c>
      <c r="O3" s="3" t="s">
        <v>76</v>
      </c>
      <c r="P3" s="3" t="s">
        <v>77</v>
      </c>
      <c r="Q3" s="11" t="s">
        <v>20</v>
      </c>
    </row>
    <row r="4" spans="1:17" ht="15.75">
      <c r="A4" s="5" t="s">
        <v>43</v>
      </c>
      <c r="E4" s="3">
        <v>22</v>
      </c>
      <c r="F4" s="3">
        <v>22</v>
      </c>
      <c r="G4" s="3">
        <v>20</v>
      </c>
      <c r="H4" s="3">
        <v>23</v>
      </c>
      <c r="I4" s="3">
        <v>20</v>
      </c>
      <c r="J4" s="3">
        <v>23</v>
      </c>
      <c r="K4" s="3">
        <v>22</v>
      </c>
      <c r="L4" s="31" t="s">
        <v>104</v>
      </c>
      <c r="M4" s="3">
        <v>23</v>
      </c>
      <c r="N4" s="3">
        <v>21</v>
      </c>
      <c r="O4" s="3">
        <v>22</v>
      </c>
      <c r="P4" s="3">
        <v>22</v>
      </c>
      <c r="Q4" s="6"/>
    </row>
    <row r="5" spans="1:17" ht="12.75">
      <c r="A5" s="9" t="s">
        <v>22</v>
      </c>
      <c r="D5">
        <v>4</v>
      </c>
      <c r="E5" s="20">
        <v>3405.7</v>
      </c>
      <c r="F5" s="20">
        <v>3405.7</v>
      </c>
      <c r="G5" s="20">
        <v>3085.24</v>
      </c>
      <c r="H5" s="20">
        <v>3518.01</v>
      </c>
      <c r="I5" s="20">
        <v>3085.24</v>
      </c>
      <c r="J5" s="20">
        <v>3518.01</v>
      </c>
      <c r="K5" s="20">
        <v>3405.7</v>
      </c>
      <c r="L5" s="20">
        <v>1895.54</v>
      </c>
      <c r="M5" s="20">
        <v>0</v>
      </c>
      <c r="N5" s="20">
        <v>3101.25</v>
      </c>
      <c r="O5" s="20">
        <v>3405.7</v>
      </c>
      <c r="P5" s="20">
        <v>3405.7</v>
      </c>
      <c r="Q5" s="10">
        <f>SUM(E5:P5)</f>
        <v>35231.79</v>
      </c>
    </row>
    <row r="6" spans="1:17" ht="12.75">
      <c r="A6" s="9" t="s">
        <v>93</v>
      </c>
      <c r="D6">
        <v>4</v>
      </c>
      <c r="E6" s="20">
        <v>3223</v>
      </c>
      <c r="F6" s="20">
        <v>3223</v>
      </c>
      <c r="G6" s="20">
        <v>2930</v>
      </c>
      <c r="H6" s="20">
        <v>3369.51</v>
      </c>
      <c r="I6" s="20">
        <v>2930</v>
      </c>
      <c r="J6" s="20">
        <v>3369.51</v>
      </c>
      <c r="K6" s="20">
        <v>3223</v>
      </c>
      <c r="L6" s="20">
        <v>1751.24</v>
      </c>
      <c r="M6" s="20">
        <v>0</v>
      </c>
      <c r="N6" s="20">
        <v>3076.51</v>
      </c>
      <c r="O6" s="20">
        <v>3223</v>
      </c>
      <c r="P6" s="20">
        <v>3223</v>
      </c>
      <c r="Q6" s="10">
        <f aca="true" t="shared" si="0" ref="Q6:Q11">SUM(E6:P6)</f>
        <v>33541.770000000004</v>
      </c>
    </row>
    <row r="7" spans="1:17" ht="12.75">
      <c r="A7" s="9" t="s">
        <v>94</v>
      </c>
      <c r="D7">
        <v>5</v>
      </c>
      <c r="E7" s="20">
        <v>4062.16</v>
      </c>
      <c r="F7" s="20">
        <v>4062.16</v>
      </c>
      <c r="G7" s="20">
        <v>3692.13</v>
      </c>
      <c r="H7" s="20">
        <v>4273.13</v>
      </c>
      <c r="I7" s="20">
        <v>3692.13</v>
      </c>
      <c r="J7" s="20">
        <v>4273.13</v>
      </c>
      <c r="K7" s="20">
        <v>4062.16</v>
      </c>
      <c r="L7" s="20">
        <v>2051.35</v>
      </c>
      <c r="M7" s="20">
        <v>0</v>
      </c>
      <c r="N7" s="20">
        <v>3905.21</v>
      </c>
      <c r="O7" s="20">
        <v>4062.16</v>
      </c>
      <c r="P7" s="20">
        <v>4062.16</v>
      </c>
      <c r="Q7" s="10">
        <f t="shared" si="0"/>
        <v>42197.880000000005</v>
      </c>
    </row>
    <row r="8" spans="1:17" ht="12.75">
      <c r="A8" s="9" t="s">
        <v>0</v>
      </c>
      <c r="D8">
        <v>4</v>
      </c>
      <c r="E8" s="20">
        <v>3223</v>
      </c>
      <c r="F8" s="20">
        <v>3223</v>
      </c>
      <c r="G8" s="20">
        <v>2930</v>
      </c>
      <c r="H8" s="20">
        <v>3369.51</v>
      </c>
      <c r="I8" s="20">
        <v>2930</v>
      </c>
      <c r="J8" s="20">
        <v>3369.51</v>
      </c>
      <c r="K8" s="20">
        <v>3223</v>
      </c>
      <c r="L8" s="20">
        <v>1751.24</v>
      </c>
      <c r="M8" s="20">
        <v>0</v>
      </c>
      <c r="N8" s="20">
        <v>3076.51</v>
      </c>
      <c r="O8" s="20">
        <v>3223</v>
      </c>
      <c r="P8" s="20">
        <v>3223</v>
      </c>
      <c r="Q8" s="10">
        <f t="shared" si="0"/>
        <v>33541.770000000004</v>
      </c>
    </row>
    <row r="9" spans="1:17" ht="12.75">
      <c r="A9" s="9" t="s">
        <v>25</v>
      </c>
      <c r="D9">
        <v>5</v>
      </c>
      <c r="E9" s="20">
        <v>4062.16</v>
      </c>
      <c r="F9" s="20">
        <v>4062.16</v>
      </c>
      <c r="G9" s="20">
        <v>3692.13</v>
      </c>
      <c r="H9" s="20">
        <v>4273.13</v>
      </c>
      <c r="I9" s="20">
        <v>3692.13</v>
      </c>
      <c r="J9" s="20">
        <v>4273.13</v>
      </c>
      <c r="K9" s="20">
        <v>4062.16</v>
      </c>
      <c r="L9" s="20">
        <v>2051.35</v>
      </c>
      <c r="M9" s="20">
        <v>0</v>
      </c>
      <c r="N9" s="20">
        <v>3905.21</v>
      </c>
      <c r="O9" s="20">
        <v>4062.16</v>
      </c>
      <c r="P9" s="20">
        <v>4062.16</v>
      </c>
      <c r="Q9" s="10">
        <f t="shared" si="0"/>
        <v>42197.880000000005</v>
      </c>
    </row>
    <row r="10" spans="1:17" ht="12.75">
      <c r="A10" s="9" t="s">
        <v>95</v>
      </c>
      <c r="D10">
        <v>5</v>
      </c>
      <c r="E10" s="20">
        <v>4062.16</v>
      </c>
      <c r="F10" s="20">
        <v>4062.16</v>
      </c>
      <c r="G10" s="20">
        <v>3692.13</v>
      </c>
      <c r="H10" s="20">
        <v>4273.13</v>
      </c>
      <c r="I10" s="20">
        <v>3692.13</v>
      </c>
      <c r="J10" s="20">
        <v>4273.13</v>
      </c>
      <c r="K10" s="20">
        <v>4062.16</v>
      </c>
      <c r="L10" s="20">
        <v>2051.35</v>
      </c>
      <c r="M10" s="20">
        <v>0</v>
      </c>
      <c r="N10" s="20">
        <v>3905.21</v>
      </c>
      <c r="O10" s="20">
        <v>4062.16</v>
      </c>
      <c r="P10" s="20">
        <v>4062.16</v>
      </c>
      <c r="Q10" s="10">
        <f t="shared" si="0"/>
        <v>42197.880000000005</v>
      </c>
    </row>
    <row r="11" spans="1:17" ht="12.75">
      <c r="A11" s="9" t="s">
        <v>96</v>
      </c>
      <c r="D11">
        <v>4</v>
      </c>
      <c r="E11" s="20">
        <v>3223</v>
      </c>
      <c r="F11" s="20">
        <v>3223</v>
      </c>
      <c r="G11" s="20">
        <v>2930</v>
      </c>
      <c r="H11" s="20">
        <v>3369.51</v>
      </c>
      <c r="I11" s="20">
        <v>2930</v>
      </c>
      <c r="J11" s="20">
        <v>3369.51</v>
      </c>
      <c r="K11" s="20">
        <v>3323</v>
      </c>
      <c r="L11" s="20">
        <v>1751.24</v>
      </c>
      <c r="M11" s="20">
        <v>0</v>
      </c>
      <c r="N11" s="20">
        <v>3076.51</v>
      </c>
      <c r="O11" s="20">
        <v>3323</v>
      </c>
      <c r="P11" s="20">
        <v>3323</v>
      </c>
      <c r="Q11" s="10">
        <f t="shared" si="0"/>
        <v>33841.770000000004</v>
      </c>
    </row>
    <row r="12" spans="1:17" ht="12.75">
      <c r="A12" s="9"/>
      <c r="E12" s="29">
        <f>SUM(E5:E11)</f>
        <v>25261.18</v>
      </c>
      <c r="F12" s="29">
        <f aca="true" t="shared" si="1" ref="F12:P12">SUM(F5:F11)</f>
        <v>25261.18</v>
      </c>
      <c r="G12" s="29">
        <f t="shared" si="1"/>
        <v>22951.63</v>
      </c>
      <c r="H12" s="29">
        <f t="shared" si="1"/>
        <v>26445.93</v>
      </c>
      <c r="I12" s="29">
        <f t="shared" si="1"/>
        <v>22951.63</v>
      </c>
      <c r="J12" s="29">
        <f t="shared" si="1"/>
        <v>26445.93</v>
      </c>
      <c r="K12" s="29">
        <f t="shared" si="1"/>
        <v>25361.18</v>
      </c>
      <c r="L12" s="29">
        <f t="shared" si="1"/>
        <v>13303.31</v>
      </c>
      <c r="M12" s="29">
        <f t="shared" si="1"/>
        <v>0</v>
      </c>
      <c r="N12" s="29">
        <f t="shared" si="1"/>
        <v>24046.410000000003</v>
      </c>
      <c r="O12" s="29">
        <f t="shared" si="1"/>
        <v>25361.18</v>
      </c>
      <c r="P12" s="29">
        <f t="shared" si="1"/>
        <v>25361.18</v>
      </c>
      <c r="Q12" s="10">
        <f>SUM(E12:P12)</f>
        <v>262750.74</v>
      </c>
    </row>
    <row r="13" spans="1:17" ht="12.75">
      <c r="A13" s="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0"/>
    </row>
    <row r="14" ht="12.75">
      <c r="A14" s="9" t="s">
        <v>97</v>
      </c>
    </row>
    <row r="15" spans="1:16" ht="12.75">
      <c r="A15" s="9" t="s">
        <v>98</v>
      </c>
      <c r="D15">
        <v>4</v>
      </c>
      <c r="E15" s="20">
        <v>3223</v>
      </c>
      <c r="F15" s="20">
        <v>3223</v>
      </c>
      <c r="G15" s="20">
        <v>3085</v>
      </c>
      <c r="H15" s="20">
        <v>3369.51</v>
      </c>
      <c r="I15" s="20">
        <v>2930</v>
      </c>
      <c r="J15" s="20">
        <v>3369.51</v>
      </c>
      <c r="K15" s="20">
        <v>3223</v>
      </c>
      <c r="L15" s="20">
        <v>1751.24</v>
      </c>
      <c r="M15" s="20">
        <v>0</v>
      </c>
      <c r="N15" s="20">
        <v>3076.51</v>
      </c>
      <c r="O15" s="20">
        <v>3223</v>
      </c>
      <c r="P15" s="20">
        <v>3223</v>
      </c>
    </row>
    <row r="16" spans="1:17" ht="12.75">
      <c r="A16" s="9"/>
      <c r="E16" s="29">
        <f>SUM(E15)</f>
        <v>3223</v>
      </c>
      <c r="F16" s="29">
        <f aca="true" t="shared" si="2" ref="F16:P16">SUM(F15)</f>
        <v>3223</v>
      </c>
      <c r="G16" s="29">
        <f t="shared" si="2"/>
        <v>3085</v>
      </c>
      <c r="H16" s="29">
        <f t="shared" si="2"/>
        <v>3369.51</v>
      </c>
      <c r="I16" s="29">
        <f t="shared" si="2"/>
        <v>2930</v>
      </c>
      <c r="J16" s="29">
        <f t="shared" si="2"/>
        <v>3369.51</v>
      </c>
      <c r="K16" s="29">
        <f t="shared" si="2"/>
        <v>3223</v>
      </c>
      <c r="L16" s="29">
        <f t="shared" si="2"/>
        <v>1751.24</v>
      </c>
      <c r="M16" s="29">
        <f t="shared" si="2"/>
        <v>0</v>
      </c>
      <c r="N16" s="29">
        <f t="shared" si="2"/>
        <v>3076.51</v>
      </c>
      <c r="O16" s="29">
        <f t="shared" si="2"/>
        <v>3223</v>
      </c>
      <c r="P16" s="29">
        <f t="shared" si="2"/>
        <v>3223</v>
      </c>
      <c r="Q16" s="10">
        <f>SUM(E15:P15)</f>
        <v>33696.770000000004</v>
      </c>
    </row>
    <row r="17" spans="1:17" ht="15.75">
      <c r="A17" s="5" t="s">
        <v>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2"/>
    </row>
    <row r="18" spans="1:17" ht="12.75">
      <c r="A18" s="9" t="s">
        <v>39</v>
      </c>
      <c r="E18" s="20">
        <v>1120.03</v>
      </c>
      <c r="F18" s="20">
        <v>1120.03</v>
      </c>
      <c r="G18" s="20">
        <v>1120.03</v>
      </c>
      <c r="H18" s="20">
        <v>1120.03</v>
      </c>
      <c r="I18" s="20">
        <v>1120.03</v>
      </c>
      <c r="J18" s="20">
        <v>1120.03</v>
      </c>
      <c r="K18" s="20">
        <v>1120.03</v>
      </c>
      <c r="L18" s="20">
        <v>1120.03</v>
      </c>
      <c r="M18" s="20">
        <v>1120.03</v>
      </c>
      <c r="N18" s="20">
        <v>1120.03</v>
      </c>
      <c r="O18" s="20">
        <v>1120.03</v>
      </c>
      <c r="P18" s="20">
        <v>1120.03</v>
      </c>
      <c r="Q18" s="10">
        <f aca="true" t="shared" si="3" ref="Q18:Q23">SUM(E18:P18)</f>
        <v>13440.360000000002</v>
      </c>
    </row>
    <row r="19" spans="1:17" ht="12.75">
      <c r="A19" s="9" t="s">
        <v>92</v>
      </c>
      <c r="E19" s="20">
        <v>1157.06</v>
      </c>
      <c r="F19" s="20">
        <v>1157.06</v>
      </c>
      <c r="G19" s="20">
        <v>1157.06</v>
      </c>
      <c r="H19" s="20">
        <v>1157.06</v>
      </c>
      <c r="I19" s="20">
        <v>1157.06</v>
      </c>
      <c r="J19" s="20">
        <v>1157.06</v>
      </c>
      <c r="K19" s="20">
        <v>1157.06</v>
      </c>
      <c r="L19" s="20">
        <v>1157.06</v>
      </c>
      <c r="M19" s="20">
        <v>1157.06</v>
      </c>
      <c r="N19" s="20">
        <v>1157.06</v>
      </c>
      <c r="O19" s="20">
        <v>1157.06</v>
      </c>
      <c r="P19" s="20">
        <v>1157.06</v>
      </c>
      <c r="Q19" s="10">
        <f t="shared" si="3"/>
        <v>13884.719999999996</v>
      </c>
    </row>
    <row r="20" spans="1:17" ht="12.75">
      <c r="A20" s="9" t="s">
        <v>41</v>
      </c>
      <c r="E20" s="20">
        <v>1073.02</v>
      </c>
      <c r="F20" s="20">
        <v>1073.02</v>
      </c>
      <c r="G20" s="20">
        <v>1073.02</v>
      </c>
      <c r="H20" s="20">
        <v>1073.02</v>
      </c>
      <c r="I20" s="20">
        <v>1073.02</v>
      </c>
      <c r="J20" s="20">
        <v>1073.02</v>
      </c>
      <c r="K20" s="20">
        <v>1073.02</v>
      </c>
      <c r="L20" s="20">
        <v>1073.02</v>
      </c>
      <c r="M20" s="20">
        <v>1073.02</v>
      </c>
      <c r="N20" s="20">
        <v>1073.02</v>
      </c>
      <c r="O20" s="20">
        <v>1073.02</v>
      </c>
      <c r="P20" s="20">
        <v>1073.02</v>
      </c>
      <c r="Q20" s="10">
        <f t="shared" si="3"/>
        <v>12876.240000000003</v>
      </c>
    </row>
    <row r="21" spans="1:17" ht="12.75">
      <c r="A21" s="9" t="s">
        <v>42</v>
      </c>
      <c r="E21" s="20">
        <v>6504.88</v>
      </c>
      <c r="F21" s="20">
        <v>6504.88</v>
      </c>
      <c r="G21" s="20">
        <v>6504.88</v>
      </c>
      <c r="H21" s="20">
        <v>6504.88</v>
      </c>
      <c r="I21" s="20">
        <v>6504.88</v>
      </c>
      <c r="J21" s="20">
        <v>6504.88</v>
      </c>
      <c r="K21" s="20">
        <v>6504.88</v>
      </c>
      <c r="L21" s="20">
        <v>6504.88</v>
      </c>
      <c r="M21" s="20">
        <v>6504.88</v>
      </c>
      <c r="N21" s="20">
        <v>6504.88</v>
      </c>
      <c r="O21" s="20">
        <v>6504.88</v>
      </c>
      <c r="P21" s="20">
        <v>6504.88</v>
      </c>
      <c r="Q21" s="10">
        <f t="shared" si="3"/>
        <v>78058.56</v>
      </c>
    </row>
    <row r="22" spans="1:17" ht="12.75">
      <c r="A22" s="9" t="s">
        <v>38</v>
      </c>
      <c r="E22" s="20">
        <v>4646.35</v>
      </c>
      <c r="F22" s="20">
        <v>4646.35</v>
      </c>
      <c r="G22" s="20">
        <v>4646.35</v>
      </c>
      <c r="H22" s="20">
        <v>4646.35</v>
      </c>
      <c r="I22" s="20">
        <v>4646.35</v>
      </c>
      <c r="J22" s="20">
        <v>4646.35</v>
      </c>
      <c r="K22" s="20">
        <v>4646.35</v>
      </c>
      <c r="L22" s="20">
        <v>4646.35</v>
      </c>
      <c r="M22" s="20">
        <v>4646.35</v>
      </c>
      <c r="N22" s="20">
        <v>4646.35</v>
      </c>
      <c r="O22" s="20">
        <v>4646.35</v>
      </c>
      <c r="P22" s="20">
        <v>4646.35</v>
      </c>
      <c r="Q22" s="10">
        <f t="shared" si="3"/>
        <v>55756.19999999999</v>
      </c>
    </row>
    <row r="23" spans="5:17" ht="12.75">
      <c r="E23" s="29">
        <f aca="true" t="shared" si="4" ref="E23:P23">SUM(E18:E22)</f>
        <v>14501.34</v>
      </c>
      <c r="F23" s="29">
        <f t="shared" si="4"/>
        <v>14501.34</v>
      </c>
      <c r="G23" s="29">
        <f t="shared" si="4"/>
        <v>14501.34</v>
      </c>
      <c r="H23" s="29">
        <f t="shared" si="4"/>
        <v>14501.34</v>
      </c>
      <c r="I23" s="29">
        <f t="shared" si="4"/>
        <v>14501.34</v>
      </c>
      <c r="J23" s="29">
        <f t="shared" si="4"/>
        <v>14501.34</v>
      </c>
      <c r="K23" s="29">
        <f t="shared" si="4"/>
        <v>14501.34</v>
      </c>
      <c r="L23" s="29">
        <f t="shared" si="4"/>
        <v>14501.34</v>
      </c>
      <c r="M23" s="29">
        <f t="shared" si="4"/>
        <v>14501.34</v>
      </c>
      <c r="N23" s="29">
        <f t="shared" si="4"/>
        <v>14501.34</v>
      </c>
      <c r="O23" s="29">
        <f t="shared" si="4"/>
        <v>14501.34</v>
      </c>
      <c r="P23" s="29">
        <f t="shared" si="4"/>
        <v>14501.34</v>
      </c>
      <c r="Q23" s="10">
        <f t="shared" si="3"/>
        <v>174016.08</v>
      </c>
    </row>
    <row r="24" spans="1:17" ht="12.75">
      <c r="A24" s="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</row>
    <row r="25" spans="1:17" ht="15.75">
      <c r="A25" s="5" t="s">
        <v>44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7"/>
    </row>
    <row r="26" spans="1:17" ht="12.75">
      <c r="A26" s="9" t="s">
        <v>99</v>
      </c>
      <c r="E26" s="20">
        <v>11289.65</v>
      </c>
      <c r="F26" s="20">
        <v>9789.65</v>
      </c>
      <c r="G26" s="20">
        <v>9789.65</v>
      </c>
      <c r="H26" s="20">
        <v>9789.65</v>
      </c>
      <c r="I26" s="20">
        <v>9789.65</v>
      </c>
      <c r="J26" s="20">
        <v>9789.65</v>
      </c>
      <c r="K26" s="20">
        <v>11039.45</v>
      </c>
      <c r="L26" s="20">
        <v>9789.65</v>
      </c>
      <c r="M26" s="20">
        <v>9789.65</v>
      </c>
      <c r="N26" s="20">
        <v>9789.65</v>
      </c>
      <c r="O26" s="20">
        <v>9789.65</v>
      </c>
      <c r="P26" s="20">
        <v>9789.65</v>
      </c>
      <c r="Q26" s="10">
        <f>SUM(E26:P26)</f>
        <v>120225.59999999998</v>
      </c>
    </row>
    <row r="27" spans="1:17" ht="12.75">
      <c r="A27" s="9" t="s">
        <v>100</v>
      </c>
      <c r="E27" s="20">
        <v>10445.11</v>
      </c>
      <c r="F27" s="20">
        <v>9445.11</v>
      </c>
      <c r="G27" s="20">
        <v>9445.11</v>
      </c>
      <c r="H27" s="20">
        <v>9445.11</v>
      </c>
      <c r="I27" s="20">
        <v>9445.11</v>
      </c>
      <c r="J27" s="20">
        <v>9445.11</v>
      </c>
      <c r="K27" s="20">
        <v>10695.11</v>
      </c>
      <c r="L27" s="20">
        <v>9445.11</v>
      </c>
      <c r="M27" s="20">
        <v>9445.11</v>
      </c>
      <c r="N27" s="20">
        <v>9445.11</v>
      </c>
      <c r="O27" s="20">
        <v>9445.11</v>
      </c>
      <c r="P27" s="20">
        <v>9445.11</v>
      </c>
      <c r="Q27" s="10">
        <f>SUM(E27:P27)</f>
        <v>115591.32</v>
      </c>
    </row>
    <row r="28" spans="5:17" ht="12.75">
      <c r="E28" s="29">
        <f aca="true" t="shared" si="5" ref="E28:P28">SUM(E26:E27)</f>
        <v>21734.760000000002</v>
      </c>
      <c r="F28" s="29">
        <f t="shared" si="5"/>
        <v>19234.760000000002</v>
      </c>
      <c r="G28" s="29">
        <f t="shared" si="5"/>
        <v>19234.760000000002</v>
      </c>
      <c r="H28" s="29">
        <f t="shared" si="5"/>
        <v>19234.760000000002</v>
      </c>
      <c r="I28" s="29">
        <f t="shared" si="5"/>
        <v>19234.760000000002</v>
      </c>
      <c r="J28" s="29">
        <f t="shared" si="5"/>
        <v>19234.760000000002</v>
      </c>
      <c r="K28" s="29">
        <f t="shared" si="5"/>
        <v>21734.56</v>
      </c>
      <c r="L28" s="29">
        <f t="shared" si="5"/>
        <v>19234.760000000002</v>
      </c>
      <c r="M28" s="29">
        <f t="shared" si="5"/>
        <v>19234.760000000002</v>
      </c>
      <c r="N28" s="29">
        <f t="shared" si="5"/>
        <v>19234.760000000002</v>
      </c>
      <c r="O28" s="29">
        <f t="shared" si="5"/>
        <v>19234.760000000002</v>
      </c>
      <c r="P28" s="29">
        <f t="shared" si="5"/>
        <v>19234.760000000002</v>
      </c>
      <c r="Q28" s="10">
        <f>SUM(E28:P28)</f>
        <v>235816.92000000007</v>
      </c>
    </row>
    <row r="29" spans="5:17" ht="15.75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ht="15.75">
      <c r="A30" s="5" t="s">
        <v>44</v>
      </c>
    </row>
    <row r="31" spans="1:17" ht="12.75">
      <c r="A31" s="9" t="s">
        <v>102</v>
      </c>
      <c r="D31">
        <v>5</v>
      </c>
      <c r="E31" s="17">
        <v>879</v>
      </c>
      <c r="F31" s="17">
        <v>4062.16</v>
      </c>
      <c r="G31" s="17">
        <v>3692.13</v>
      </c>
      <c r="H31" s="17">
        <v>4273.13</v>
      </c>
      <c r="I31" s="17">
        <v>3692.13</v>
      </c>
      <c r="J31" s="17">
        <v>4273.13</v>
      </c>
      <c r="K31" s="17">
        <v>4062.16</v>
      </c>
      <c r="L31" s="17">
        <v>2051.35</v>
      </c>
      <c r="M31" s="17">
        <v>0</v>
      </c>
      <c r="N31" s="17"/>
      <c r="O31" s="17"/>
      <c r="P31" s="17"/>
      <c r="Q31" s="9">
        <f>SUM(E31:P31)</f>
        <v>26985.190000000002</v>
      </c>
    </row>
    <row r="32" spans="1:17" ht="12.75">
      <c r="A32" s="9" t="s">
        <v>103</v>
      </c>
      <c r="D32">
        <v>5</v>
      </c>
      <c r="E32" s="17">
        <v>916.5</v>
      </c>
      <c r="F32" s="17">
        <v>4227.16</v>
      </c>
      <c r="G32" s="17">
        <v>3842.13</v>
      </c>
      <c r="H32" s="17">
        <v>4445.63</v>
      </c>
      <c r="I32" s="17">
        <v>3842.13</v>
      </c>
      <c r="J32" s="17">
        <v>4445.63</v>
      </c>
      <c r="K32" s="17">
        <v>4227.16</v>
      </c>
      <c r="L32" s="17">
        <v>2126.35</v>
      </c>
      <c r="M32" s="17">
        <v>0</v>
      </c>
      <c r="N32" s="17"/>
      <c r="O32" s="17"/>
      <c r="P32" s="17"/>
      <c r="Q32" s="9">
        <f>SUM(E32:P32)</f>
        <v>28072.690000000002</v>
      </c>
    </row>
    <row r="33" spans="1:17" ht="15.75">
      <c r="A33" s="5"/>
      <c r="Q33" s="9">
        <f>SUM(Q31:Q32)</f>
        <v>55057.880000000005</v>
      </c>
    </row>
    <row r="34" spans="1:17" ht="15.75">
      <c r="A34" s="37" t="s">
        <v>79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6" spans="1:17" ht="12.75">
      <c r="A36" t="s">
        <v>4</v>
      </c>
      <c r="E36" t="s">
        <v>15</v>
      </c>
      <c r="G36" s="16" t="s">
        <v>12</v>
      </c>
      <c r="H36" t="s">
        <v>19</v>
      </c>
      <c r="J36" t="s">
        <v>3</v>
      </c>
      <c r="K36" s="16" t="s">
        <v>12</v>
      </c>
      <c r="Q36" s="18">
        <v>9300</v>
      </c>
    </row>
    <row r="37" spans="1:17" ht="12.75">
      <c r="A37" t="s">
        <v>5</v>
      </c>
      <c r="E37" t="s">
        <v>7</v>
      </c>
      <c r="J37" t="s">
        <v>3</v>
      </c>
      <c r="K37" s="16" t="s">
        <v>12</v>
      </c>
      <c r="Q37" s="18">
        <v>2700</v>
      </c>
    </row>
    <row r="38" spans="1:17" ht="12.75">
      <c r="A38" t="s">
        <v>8</v>
      </c>
      <c r="E38" t="s">
        <v>7</v>
      </c>
      <c r="J38" t="s">
        <v>3</v>
      </c>
      <c r="K38" s="16" t="s">
        <v>12</v>
      </c>
      <c r="Q38" s="18">
        <v>4500</v>
      </c>
    </row>
    <row r="39" spans="1:17" ht="12.75">
      <c r="A39" t="s">
        <v>10</v>
      </c>
      <c r="E39" t="s">
        <v>11</v>
      </c>
      <c r="J39" t="s">
        <v>3</v>
      </c>
      <c r="K39" s="16" t="s">
        <v>12</v>
      </c>
      <c r="Q39" s="18">
        <v>900</v>
      </c>
    </row>
    <row r="40" spans="1:17" ht="12.75">
      <c r="A40" t="s">
        <v>13</v>
      </c>
      <c r="E40" t="s">
        <v>17</v>
      </c>
      <c r="J40" t="s">
        <v>3</v>
      </c>
      <c r="K40" s="16" t="s">
        <v>12</v>
      </c>
      <c r="Q40" s="18">
        <v>3000</v>
      </c>
    </row>
    <row r="41" spans="1:17" ht="12.75">
      <c r="A41" t="s">
        <v>14</v>
      </c>
      <c r="E41" t="s">
        <v>17</v>
      </c>
      <c r="J41" t="s">
        <v>3</v>
      </c>
      <c r="K41" s="16" t="s">
        <v>12</v>
      </c>
      <c r="Q41" s="18">
        <v>3900</v>
      </c>
    </row>
    <row r="42" ht="12.75">
      <c r="Q42" s="19">
        <f>SUM(Q36:Q41)</f>
        <v>24300</v>
      </c>
    </row>
    <row r="44" spans="1:17" ht="12.75">
      <c r="A44" s="32" t="s">
        <v>80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8" spans="1:17" ht="18">
      <c r="A48" s="38" t="s">
        <v>81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3">
        <f>SUM(Q23+Q28+Q42+Q33)</f>
        <v>489190.88000000006</v>
      </c>
      <c r="N48" s="33"/>
      <c r="O48" s="33"/>
      <c r="P48" s="33"/>
      <c r="Q48" s="33"/>
    </row>
    <row r="49" spans="1:17" ht="18">
      <c r="A49" s="38" t="s">
        <v>82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3">
        <f>Q12</f>
        <v>262750.74</v>
      </c>
      <c r="N49" s="33"/>
      <c r="O49" s="33"/>
      <c r="P49" s="33"/>
      <c r="Q49" s="33"/>
    </row>
    <row r="50" spans="1:17" ht="18">
      <c r="A50" s="38" t="s">
        <v>105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3">
        <f>Q16</f>
        <v>33696.770000000004</v>
      </c>
      <c r="N50" s="33"/>
      <c r="O50" s="33"/>
      <c r="P50" s="33"/>
      <c r="Q50" s="33"/>
    </row>
    <row r="51" spans="1:17" ht="20.25" customHeight="1">
      <c r="A51" s="38" t="s">
        <v>101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3">
        <f>SUM(M48:Q50)</f>
        <v>785638.3900000001</v>
      </c>
      <c r="N51" s="33"/>
      <c r="O51" s="33"/>
      <c r="P51" s="33"/>
      <c r="Q51" s="33"/>
    </row>
    <row r="52" ht="12.75">
      <c r="A52" s="30"/>
    </row>
    <row r="55" ht="12.75">
      <c r="P55" s="25" t="s">
        <v>106</v>
      </c>
    </row>
    <row r="57" ht="12.75">
      <c r="P57" s="25" t="s">
        <v>107</v>
      </c>
    </row>
  </sheetData>
  <sheetProtection/>
  <mergeCells count="11">
    <mergeCell ref="A1:Q2"/>
    <mergeCell ref="A34:Q34"/>
    <mergeCell ref="A50:L50"/>
    <mergeCell ref="M50:Q50"/>
    <mergeCell ref="M51:Q51"/>
    <mergeCell ref="A48:L48"/>
    <mergeCell ref="A49:L49"/>
    <mergeCell ref="A51:L51"/>
    <mergeCell ref="A44:Q45"/>
    <mergeCell ref="M48:Q48"/>
    <mergeCell ref="M49:Q49"/>
  </mergeCells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N25" sqref="N25:N28"/>
    </sheetView>
  </sheetViews>
  <sheetFormatPr defaultColWidth="9.140625" defaultRowHeight="12.75"/>
  <cols>
    <col min="4" max="11" width="9.28125" style="0" bestFit="1" customWidth="1"/>
    <col min="16" max="16" width="12.8515625" style="0" bestFit="1" customWidth="1"/>
  </cols>
  <sheetData>
    <row r="1" spans="1:16" ht="12.75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8">
      <c r="A4" s="21"/>
      <c r="B4" s="21"/>
      <c r="C4" s="21"/>
      <c r="D4" s="3" t="s">
        <v>33</v>
      </c>
      <c r="E4" s="3" t="s">
        <v>34</v>
      </c>
      <c r="F4" s="3" t="s">
        <v>35</v>
      </c>
      <c r="G4" s="3" t="s">
        <v>36</v>
      </c>
      <c r="H4" s="3" t="s">
        <v>53</v>
      </c>
      <c r="I4" s="3" t="s">
        <v>37</v>
      </c>
      <c r="J4" s="3" t="s">
        <v>54</v>
      </c>
      <c r="K4" s="3" t="s">
        <v>55</v>
      </c>
      <c r="L4" s="3" t="s">
        <v>75</v>
      </c>
      <c r="M4" s="3" t="s">
        <v>76</v>
      </c>
      <c r="N4" s="3" t="s">
        <v>77</v>
      </c>
      <c r="O4" s="28" t="s">
        <v>91</v>
      </c>
      <c r="P4" s="11" t="s">
        <v>20</v>
      </c>
    </row>
    <row r="5" spans="1:16" ht="18">
      <c r="A5" s="21"/>
      <c r="B5" s="21"/>
      <c r="C5" s="21"/>
      <c r="D5" s="3">
        <v>22</v>
      </c>
      <c r="E5" s="3">
        <v>22</v>
      </c>
      <c r="F5" s="3">
        <v>20</v>
      </c>
      <c r="G5" s="3">
        <v>23</v>
      </c>
      <c r="H5" s="3">
        <v>20</v>
      </c>
      <c r="I5" s="3">
        <v>23</v>
      </c>
      <c r="J5" s="3">
        <v>22</v>
      </c>
      <c r="K5" s="3">
        <v>21</v>
      </c>
      <c r="L5" s="3">
        <v>23</v>
      </c>
      <c r="M5" s="3">
        <v>21</v>
      </c>
      <c r="N5" s="3">
        <v>22</v>
      </c>
      <c r="O5" s="3">
        <v>22</v>
      </c>
      <c r="P5" s="6"/>
    </row>
    <row r="6" spans="1:16" ht="18">
      <c r="A6" s="21"/>
      <c r="B6" s="21"/>
      <c r="C6" s="2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</row>
    <row r="7" spans="1:16" ht="12.75">
      <c r="A7" s="1" t="s">
        <v>42</v>
      </c>
      <c r="B7" s="25"/>
      <c r="C7" s="25"/>
      <c r="D7" s="26">
        <v>6504.88</v>
      </c>
      <c r="E7" s="26">
        <v>6504.88</v>
      </c>
      <c r="F7" s="26">
        <v>6504.88</v>
      </c>
      <c r="G7" s="26">
        <v>6504.88</v>
      </c>
      <c r="H7" s="26">
        <v>6504.88</v>
      </c>
      <c r="I7" s="26">
        <v>6504.88</v>
      </c>
      <c r="J7" s="26">
        <v>6504.88</v>
      </c>
      <c r="K7" s="26">
        <v>6504.88</v>
      </c>
      <c r="L7" s="26">
        <v>6504.88</v>
      </c>
      <c r="M7" s="26">
        <v>6504.88</v>
      </c>
      <c r="N7" s="26">
        <v>6504.88</v>
      </c>
      <c r="O7" s="26">
        <v>6504.88</v>
      </c>
      <c r="P7" s="2">
        <f>SUM(D7:O7)</f>
        <v>78058.56</v>
      </c>
    </row>
    <row r="8" spans="1:16" ht="12.75">
      <c r="A8" s="1" t="s">
        <v>38</v>
      </c>
      <c r="B8" s="25"/>
      <c r="C8" s="25"/>
      <c r="D8" s="26">
        <v>3949.4</v>
      </c>
      <c r="E8" s="26">
        <v>3949.4</v>
      </c>
      <c r="F8" s="26">
        <v>3949.4</v>
      </c>
      <c r="G8" s="26">
        <v>3949.4</v>
      </c>
      <c r="H8" s="26">
        <v>3949.4</v>
      </c>
      <c r="I8" s="26">
        <v>3949.4</v>
      </c>
      <c r="J8" s="26">
        <v>3949.4</v>
      </c>
      <c r="K8" s="26">
        <v>3949.4</v>
      </c>
      <c r="L8" s="26">
        <v>3949.4</v>
      </c>
      <c r="M8" s="26">
        <v>3949.4</v>
      </c>
      <c r="N8" s="26">
        <v>3949.4</v>
      </c>
      <c r="O8" s="26">
        <v>3949.4</v>
      </c>
      <c r="P8" s="2">
        <f>SUM(D8:O8)</f>
        <v>47392.80000000001</v>
      </c>
    </row>
    <row r="9" spans="1:16" ht="12.75">
      <c r="A9" s="25"/>
      <c r="B9" s="25"/>
      <c r="C9" s="25"/>
      <c r="D9" s="26">
        <f aca="true" t="shared" si="0" ref="D9:O9">SUM(D7:D8)</f>
        <v>10454.28</v>
      </c>
      <c r="E9" s="26">
        <f t="shared" si="0"/>
        <v>10454.28</v>
      </c>
      <c r="F9" s="26">
        <f t="shared" si="0"/>
        <v>10454.28</v>
      </c>
      <c r="G9" s="26">
        <f t="shared" si="0"/>
        <v>10454.28</v>
      </c>
      <c r="H9" s="26">
        <f t="shared" si="0"/>
        <v>10454.28</v>
      </c>
      <c r="I9" s="26">
        <f t="shared" si="0"/>
        <v>10454.28</v>
      </c>
      <c r="J9" s="26">
        <f t="shared" si="0"/>
        <v>10454.28</v>
      </c>
      <c r="K9" s="26">
        <f t="shared" si="0"/>
        <v>10454.28</v>
      </c>
      <c r="L9" s="26">
        <f t="shared" si="0"/>
        <v>10454.28</v>
      </c>
      <c r="M9" s="26">
        <f t="shared" si="0"/>
        <v>10454.28</v>
      </c>
      <c r="N9" s="26">
        <f t="shared" si="0"/>
        <v>10454.28</v>
      </c>
      <c r="O9" s="26">
        <f t="shared" si="0"/>
        <v>10454.28</v>
      </c>
      <c r="P9" s="2">
        <f>SUM(D9:O9)</f>
        <v>125451.36</v>
      </c>
    </row>
    <row r="10" spans="1:16" ht="12.75">
      <c r="A10" s="1"/>
      <c r="B10" s="25"/>
      <c r="C10" s="2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1" t="s">
        <v>44</v>
      </c>
      <c r="B11" s="25"/>
      <c r="C11" s="2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"/>
    </row>
    <row r="12" spans="1:16" ht="12.75">
      <c r="A12" s="1" t="s">
        <v>46</v>
      </c>
      <c r="B12" s="25"/>
      <c r="C12" s="25"/>
      <c r="D12" s="25">
        <v>9789.65</v>
      </c>
      <c r="E12" s="25">
        <v>9789.65</v>
      </c>
      <c r="F12" s="25">
        <v>9789.65</v>
      </c>
      <c r="G12" s="25">
        <v>9789.65</v>
      </c>
      <c r="H12" s="25">
        <v>9789.65</v>
      </c>
      <c r="I12" s="25">
        <v>9789.65</v>
      </c>
      <c r="J12" s="25">
        <v>9789.65</v>
      </c>
      <c r="K12" s="25">
        <v>9789.65</v>
      </c>
      <c r="L12" s="25">
        <v>9789.65</v>
      </c>
      <c r="M12" s="25">
        <v>9789.65</v>
      </c>
      <c r="N12" s="25">
        <v>9789.65</v>
      </c>
      <c r="O12" s="25">
        <v>9789.65</v>
      </c>
      <c r="P12" s="2">
        <f>SUM(D12:O12)</f>
        <v>117475.79999999997</v>
      </c>
    </row>
    <row r="13" spans="1:16" ht="12.75">
      <c r="A13" s="1" t="s">
        <v>45</v>
      </c>
      <c r="B13" s="25"/>
      <c r="C13" s="25"/>
      <c r="D13" s="25">
        <v>9789.65</v>
      </c>
      <c r="E13" s="25">
        <v>9789.65</v>
      </c>
      <c r="F13" s="25">
        <v>9789.65</v>
      </c>
      <c r="G13" s="25">
        <v>9789.65</v>
      </c>
      <c r="H13" s="25">
        <v>9789.65</v>
      </c>
      <c r="I13" s="25">
        <v>9789.65</v>
      </c>
      <c r="J13" s="25">
        <v>9789.65</v>
      </c>
      <c r="K13" s="25">
        <v>9789.65</v>
      </c>
      <c r="L13" s="25">
        <v>9789.65</v>
      </c>
      <c r="M13" s="25">
        <v>9789.65</v>
      </c>
      <c r="N13" s="25">
        <v>9789.65</v>
      </c>
      <c r="O13" s="25">
        <v>9789.65</v>
      </c>
      <c r="P13" s="2">
        <f>SUM(D13:O13)</f>
        <v>117475.79999999997</v>
      </c>
    </row>
    <row r="14" spans="1:16" ht="12.75">
      <c r="A14" s="25"/>
      <c r="B14" s="25"/>
      <c r="C14" s="25"/>
      <c r="D14" s="25">
        <f aca="true" t="shared" si="1" ref="D14:O14">SUM(D12:D13)</f>
        <v>19579.3</v>
      </c>
      <c r="E14" s="25">
        <f t="shared" si="1"/>
        <v>19579.3</v>
      </c>
      <c r="F14" s="25">
        <f t="shared" si="1"/>
        <v>19579.3</v>
      </c>
      <c r="G14" s="25">
        <f t="shared" si="1"/>
        <v>19579.3</v>
      </c>
      <c r="H14" s="25">
        <f t="shared" si="1"/>
        <v>19579.3</v>
      </c>
      <c r="I14" s="25">
        <f t="shared" si="1"/>
        <v>19579.3</v>
      </c>
      <c r="J14" s="25">
        <f t="shared" si="1"/>
        <v>19579.3</v>
      </c>
      <c r="K14" s="25">
        <f t="shared" si="1"/>
        <v>19579.3</v>
      </c>
      <c r="L14" s="25">
        <f t="shared" si="1"/>
        <v>19579.3</v>
      </c>
      <c r="M14" s="25">
        <f t="shared" si="1"/>
        <v>19579.3</v>
      </c>
      <c r="N14" s="25">
        <f t="shared" si="1"/>
        <v>19579.3</v>
      </c>
      <c r="O14" s="25">
        <f t="shared" si="1"/>
        <v>19579.3</v>
      </c>
      <c r="P14" s="2">
        <f>SUM(D14:O14)</f>
        <v>234951.59999999995</v>
      </c>
    </row>
    <row r="15" spans="1:16" ht="12.75">
      <c r="A15" s="25"/>
      <c r="B15" s="25"/>
      <c r="C15" s="2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20" spans="1:16" ht="18">
      <c r="A20" s="38" t="s">
        <v>83</v>
      </c>
      <c r="B20" s="38"/>
      <c r="C20" s="38"/>
      <c r="D20" s="38"/>
      <c r="E20" s="38"/>
      <c r="F20" s="38"/>
      <c r="G20" s="38"/>
      <c r="H20" s="38"/>
      <c r="I20" s="38"/>
      <c r="J20" s="38"/>
      <c r="K20" s="33">
        <f>P9</f>
        <v>125451.36</v>
      </c>
      <c r="L20" s="33"/>
      <c r="M20" s="33"/>
      <c r="N20" s="33"/>
      <c r="O20" s="33"/>
      <c r="P20" s="33"/>
    </row>
    <row r="21" spans="1:16" ht="18">
      <c r="A21" s="38" t="s">
        <v>84</v>
      </c>
      <c r="B21" s="38"/>
      <c r="C21" s="38"/>
      <c r="D21" s="38"/>
      <c r="E21" s="38"/>
      <c r="F21" s="38"/>
      <c r="G21" s="38"/>
      <c r="H21" s="38"/>
      <c r="I21" s="38"/>
      <c r="J21" s="38"/>
      <c r="K21" s="33">
        <f>P14</f>
        <v>234951.59999999995</v>
      </c>
      <c r="L21" s="33"/>
      <c r="M21" s="33"/>
      <c r="N21" s="33"/>
      <c r="O21" s="33"/>
      <c r="P21" s="33"/>
    </row>
    <row r="22" spans="11:16" ht="18">
      <c r="K22" s="33">
        <f>SUM(K20:P21)</f>
        <v>360402.95999999996</v>
      </c>
      <c r="L22" s="33"/>
      <c r="M22" s="33"/>
      <c r="N22" s="33"/>
      <c r="O22" s="33"/>
      <c r="P22" s="33"/>
    </row>
    <row r="25" ht="12.75">
      <c r="N25" t="s">
        <v>51</v>
      </c>
    </row>
    <row r="27" ht="12.75">
      <c r="N27" t="s">
        <v>52</v>
      </c>
    </row>
  </sheetData>
  <sheetProtection/>
  <mergeCells count="6">
    <mergeCell ref="K22:P22"/>
    <mergeCell ref="A1:P2"/>
    <mergeCell ref="A20:J20"/>
    <mergeCell ref="K20:P20"/>
    <mergeCell ref="A21:J21"/>
    <mergeCell ref="K21:P2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12" sqref="E12"/>
    </sheetView>
  </sheetViews>
  <sheetFormatPr defaultColWidth="9.140625" defaultRowHeight="12.75"/>
  <cols>
    <col min="17" max="17" width="11.57421875" style="0" bestFit="1" customWidth="1"/>
  </cols>
  <sheetData>
    <row r="1" spans="1:17" ht="12.75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5:17" ht="12.75">
      <c r="E4" t="s">
        <v>33</v>
      </c>
      <c r="F4" s="3" t="s">
        <v>34</v>
      </c>
      <c r="G4" s="3" t="s">
        <v>35</v>
      </c>
      <c r="H4" s="3" t="s">
        <v>36</v>
      </c>
      <c r="I4" s="3" t="s">
        <v>53</v>
      </c>
      <c r="J4" s="3" t="s">
        <v>37</v>
      </c>
      <c r="K4" s="3" t="s">
        <v>54</v>
      </c>
      <c r="L4" s="3" t="s">
        <v>55</v>
      </c>
      <c r="M4" s="3" t="s">
        <v>75</v>
      </c>
      <c r="N4" s="3" t="s">
        <v>76</v>
      </c>
      <c r="O4" s="3" t="s">
        <v>77</v>
      </c>
      <c r="P4" s="3" t="s">
        <v>91</v>
      </c>
      <c r="Q4" s="11" t="s">
        <v>20</v>
      </c>
    </row>
    <row r="5" spans="5:16" ht="12.75">
      <c r="E5" s="16">
        <v>23</v>
      </c>
      <c r="F5" s="16">
        <v>21</v>
      </c>
      <c r="G5" s="16">
        <v>21</v>
      </c>
      <c r="H5" s="16">
        <v>23</v>
      </c>
      <c r="I5" s="16">
        <v>21</v>
      </c>
      <c r="J5" s="16">
        <v>22</v>
      </c>
      <c r="K5" s="16">
        <v>22</v>
      </c>
      <c r="L5" s="16">
        <v>21</v>
      </c>
      <c r="M5" s="16">
        <v>23</v>
      </c>
      <c r="N5" s="16">
        <v>22</v>
      </c>
      <c r="O5" s="16">
        <v>21</v>
      </c>
      <c r="P5" s="16">
        <v>22</v>
      </c>
    </row>
    <row r="6" spans="1:17" ht="15.75">
      <c r="A6" s="5" t="s">
        <v>85</v>
      </c>
      <c r="Q6" s="22"/>
    </row>
    <row r="7" spans="1:17" ht="12.75">
      <c r="A7" s="9" t="s">
        <v>86</v>
      </c>
      <c r="E7">
        <v>6504.88</v>
      </c>
      <c r="F7">
        <v>6504.88</v>
      </c>
      <c r="G7">
        <v>6504.88</v>
      </c>
      <c r="H7">
        <v>6504.88</v>
      </c>
      <c r="I7">
        <v>6504.88</v>
      </c>
      <c r="J7">
        <v>6504.88</v>
      </c>
      <c r="K7">
        <v>6504.88</v>
      </c>
      <c r="L7">
        <v>6504.88</v>
      </c>
      <c r="M7">
        <v>6504.88</v>
      </c>
      <c r="N7">
        <v>6504.88</v>
      </c>
      <c r="O7">
        <v>6504.88</v>
      </c>
      <c r="P7">
        <v>6504.88</v>
      </c>
      <c r="Q7" s="22">
        <f>SUM(E7:P7)</f>
        <v>78058.56</v>
      </c>
    </row>
    <row r="8" spans="1:17" ht="12.75">
      <c r="A8" s="9" t="s">
        <v>87</v>
      </c>
      <c r="E8">
        <v>4646.35</v>
      </c>
      <c r="F8">
        <v>4646.35</v>
      </c>
      <c r="G8">
        <v>4646.35</v>
      </c>
      <c r="H8">
        <v>4646.35</v>
      </c>
      <c r="I8">
        <v>4646.35</v>
      </c>
      <c r="J8">
        <v>4646.35</v>
      </c>
      <c r="K8">
        <v>4646.35</v>
      </c>
      <c r="L8">
        <v>4646.35</v>
      </c>
      <c r="M8">
        <v>4646.35</v>
      </c>
      <c r="N8">
        <v>4646.35</v>
      </c>
      <c r="O8">
        <v>4646.35</v>
      </c>
      <c r="P8">
        <v>4646.35</v>
      </c>
      <c r="Q8" s="22">
        <f>SUM(E8:P8)</f>
        <v>55756.19999999999</v>
      </c>
    </row>
    <row r="9" spans="5:17" ht="12.75">
      <c r="E9" s="23">
        <f aca="true" t="shared" si="0" ref="E9:P9">SUM(E7:E8)</f>
        <v>11151.23</v>
      </c>
      <c r="F9" s="23">
        <f t="shared" si="0"/>
        <v>11151.23</v>
      </c>
      <c r="G9" s="23">
        <f t="shared" si="0"/>
        <v>11151.23</v>
      </c>
      <c r="H9" s="23">
        <f t="shared" si="0"/>
        <v>11151.23</v>
      </c>
      <c r="I9" s="23">
        <f t="shared" si="0"/>
        <v>11151.23</v>
      </c>
      <c r="J9" s="23">
        <f t="shared" si="0"/>
        <v>11151.23</v>
      </c>
      <c r="K9" s="23">
        <f t="shared" si="0"/>
        <v>11151.23</v>
      </c>
      <c r="L9" s="23">
        <f t="shared" si="0"/>
        <v>11151.23</v>
      </c>
      <c r="M9" s="23">
        <f t="shared" si="0"/>
        <v>11151.23</v>
      </c>
      <c r="N9" s="23">
        <f t="shared" si="0"/>
        <v>11151.23</v>
      </c>
      <c r="O9" s="23">
        <f t="shared" si="0"/>
        <v>11151.23</v>
      </c>
      <c r="P9" s="23">
        <f t="shared" si="0"/>
        <v>11151.23</v>
      </c>
      <c r="Q9" s="23">
        <f>SUM(E9:P9)</f>
        <v>133814.75999999998</v>
      </c>
    </row>
    <row r="10" spans="1:17" ht="12.75">
      <c r="A10" s="1"/>
      <c r="Q10" s="22"/>
    </row>
    <row r="11" ht="15.75">
      <c r="A11" s="5" t="s">
        <v>44</v>
      </c>
    </row>
    <row r="12" spans="1:17" ht="12.75">
      <c r="A12" s="9" t="s">
        <v>46</v>
      </c>
      <c r="E12">
        <v>9789.65</v>
      </c>
      <c r="F12">
        <v>9789.65</v>
      </c>
      <c r="G12">
        <v>9789.65</v>
      </c>
      <c r="H12">
        <v>9789.65</v>
      </c>
      <c r="I12">
        <v>9649.8</v>
      </c>
      <c r="J12">
        <v>9789.65</v>
      </c>
      <c r="K12">
        <v>9789.65</v>
      </c>
      <c r="L12">
        <v>9789.65</v>
      </c>
      <c r="M12">
        <v>9789.65</v>
      </c>
      <c r="N12">
        <v>9789.65</v>
      </c>
      <c r="O12">
        <v>9789.65</v>
      </c>
      <c r="P12">
        <v>9789.65</v>
      </c>
      <c r="Q12">
        <f>SUM(E12:P12)</f>
        <v>117335.94999999997</v>
      </c>
    </row>
    <row r="13" spans="1:17" ht="12.75">
      <c r="A13" s="9" t="s">
        <v>45</v>
      </c>
      <c r="G13">
        <v>743.94</v>
      </c>
      <c r="I13">
        <v>755.57</v>
      </c>
      <c r="N13">
        <v>9789.65</v>
      </c>
      <c r="O13">
        <v>9789.65</v>
      </c>
      <c r="P13">
        <v>9789.65</v>
      </c>
      <c r="Q13">
        <f>SUM(E13:P13)</f>
        <v>30868.46</v>
      </c>
    </row>
    <row r="14" spans="5:17" ht="15">
      <c r="E14" s="1">
        <f>SUM(E12:E13)</f>
        <v>9789.65</v>
      </c>
      <c r="F14" s="1">
        <f>SUM(F12:F13)</f>
        <v>9789.65</v>
      </c>
      <c r="G14" s="23">
        <f>SUM(G12:G13)</f>
        <v>10533.59</v>
      </c>
      <c r="H14" s="23">
        <f aca="true" t="shared" si="1" ref="H14:P14">SUM(H12:H13)</f>
        <v>9789.65</v>
      </c>
      <c r="I14" s="23">
        <f t="shared" si="1"/>
        <v>10405.369999999999</v>
      </c>
      <c r="J14" s="23">
        <f t="shared" si="1"/>
        <v>9789.65</v>
      </c>
      <c r="K14" s="23">
        <f t="shared" si="1"/>
        <v>9789.65</v>
      </c>
      <c r="L14" s="23">
        <f t="shared" si="1"/>
        <v>9789.65</v>
      </c>
      <c r="M14" s="23">
        <f t="shared" si="1"/>
        <v>9789.65</v>
      </c>
      <c r="N14" s="23">
        <f t="shared" si="1"/>
        <v>19579.3</v>
      </c>
      <c r="O14" s="23">
        <f t="shared" si="1"/>
        <v>19579.3</v>
      </c>
      <c r="P14" s="23">
        <f t="shared" si="1"/>
        <v>19579.3</v>
      </c>
      <c r="Q14" s="4">
        <f>SUM(Q12:Q13)</f>
        <v>148204.40999999997</v>
      </c>
    </row>
    <row r="20" spans="1:17" ht="18">
      <c r="A20" s="8" t="s">
        <v>88</v>
      </c>
      <c r="M20" s="33"/>
      <c r="N20" s="33"/>
      <c r="O20" s="33"/>
      <c r="P20" s="33">
        <f>Q9</f>
        <v>133814.75999999998</v>
      </c>
      <c r="Q20" s="33"/>
    </row>
    <row r="21" spans="1:17" ht="18">
      <c r="A21" s="8" t="s">
        <v>89</v>
      </c>
      <c r="M21" s="33"/>
      <c r="N21" s="33"/>
      <c r="O21" s="33"/>
      <c r="P21" s="33">
        <f>Q14</f>
        <v>148204.40999999997</v>
      </c>
      <c r="Q21" s="33"/>
    </row>
    <row r="22" spans="1:17" ht="20.25">
      <c r="A22" s="8" t="s">
        <v>90</v>
      </c>
      <c r="M22" s="34"/>
      <c r="N22" s="34"/>
      <c r="O22" s="34"/>
      <c r="P22" s="33">
        <f>SUM(P21+P20)</f>
        <v>282019.1699999999</v>
      </c>
      <c r="Q22" s="33"/>
    </row>
    <row r="26" ht="12.75">
      <c r="N26" t="s">
        <v>51</v>
      </c>
    </row>
    <row r="28" ht="12.75">
      <c r="N28" t="s">
        <v>52</v>
      </c>
    </row>
  </sheetData>
  <sheetProtection/>
  <mergeCells count="7">
    <mergeCell ref="A1:Q2"/>
    <mergeCell ref="M22:O22"/>
    <mergeCell ref="P22:Q22"/>
    <mergeCell ref="M20:O20"/>
    <mergeCell ref="P20:Q20"/>
    <mergeCell ref="M21:O21"/>
    <mergeCell ref="P21:Q21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</dc:creator>
  <cp:keywords/>
  <dc:description/>
  <cp:lastModifiedBy>Racunovodstvo</cp:lastModifiedBy>
  <cp:lastPrinted>2017-02-06T10:39:38Z</cp:lastPrinted>
  <dcterms:created xsi:type="dcterms:W3CDTF">2011-10-20T07:07:00Z</dcterms:created>
  <dcterms:modified xsi:type="dcterms:W3CDTF">2017-02-06T10:44:43Z</dcterms:modified>
  <cp:category/>
  <cp:version/>
  <cp:contentType/>
  <cp:contentStatus/>
</cp:coreProperties>
</file>