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15" windowWidth="19200" windowHeight="11280" activeTab="3"/>
  </bookViews>
  <sheets>
    <sheet name="OPĆI DIO" sheetId="1" r:id="rId1"/>
    <sheet name="PLAN PRIHODA" sheetId="2" r:id="rId2"/>
    <sheet name="PLAN RASHODA I IZDATAKA" sheetId="3" r:id="rId3"/>
    <sheet name="BILJEŠKE" sheetId="4" r:id="rId4"/>
  </sheets>
  <definedNames>
    <definedName name="_xlnm.Print_Area" localSheetId="0">'OPĆI DIO'!#REF!</definedName>
  </definedNames>
  <calcPr fullCalcOnLoad="1"/>
</workbook>
</file>

<file path=xl/sharedStrings.xml><?xml version="1.0" encoding="utf-8"?>
<sst xmlns="http://schemas.openxmlformats.org/spreadsheetml/2006/main" count="136" uniqueCount="100">
  <si>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</si>
  <si>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</si>
  <si>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</si>
  <si>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</si>
  <si>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</si>
  <si>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</si>
  <si>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</si>
  <si>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</si>
  <si>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</si>
  <si>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</si>
  <si>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</si>
  <si>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</si>
  <si>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</si>
  <si>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</si>
  <si>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</si>
  <si>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</si>
  <si>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</si>
  <si>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</si>
  <si>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</si>
  <si>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</si>
  <si>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</si>
  <si>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</si>
  <si>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Ukupno prihodi i primici za 2015.</t>
  </si>
  <si>
    <t>Ukupno prihodi i primici za 2016.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</si>
  <si>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</si>
  <si>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</si>
  <si>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</si>
  <si>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</si>
  <si>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</si>
  <si>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</si>
  <si>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</si>
  <si>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</si>
  <si>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</si>
  <si>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</si>
  <si>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</si>
  <si>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</si>
  <si>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</si>
  <si>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</si>
  <si>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</si>
  <si>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</si>
  <si>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</si>
  <si>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</si>
  <si>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</si>
  <si>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</si>
  <si>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</si>
  <si>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PRORAČUNSKI KORISNIK</t>
  </si>
  <si>
    <t>PRIHODI UKUPNO</t>
  </si>
  <si>
    <t>RASHODI UKUPNO</t>
  </si>
  <si>
    <t>A</t>
  </si>
  <si>
    <t>Program</t>
  </si>
  <si>
    <t>Državni proračun</t>
  </si>
  <si>
    <t>Dodatna ulaganja na građevinskim objektima</t>
  </si>
  <si>
    <t xml:space="preserve">
Rashodi za dodatna ulaganja na nefinancijskoj imovini</t>
  </si>
  <si>
    <t>Prihodi za posebne namjene (šk.kuhinja, ekskurzije)</t>
  </si>
  <si>
    <t>UKUPNO</t>
  </si>
  <si>
    <t>Osnovnoškolsko obrazovanje</t>
  </si>
  <si>
    <t>Gradski 
proračun</t>
  </si>
  <si>
    <t>Gradski proračun</t>
  </si>
  <si>
    <t>Ukupno prihodi i primici za 2017.</t>
  </si>
  <si>
    <t>2018.</t>
  </si>
  <si>
    <t>Bilješke:</t>
  </si>
  <si>
    <t xml:space="preserve">Planom je predviđen isti broj radnih mjesta / asistenata za financiranje grada i ministarstva. </t>
  </si>
  <si>
    <t xml:space="preserve">ekskurzija i škola u prirodi, koje se ne plaćaju direktno, nego preko računa škole. </t>
  </si>
  <si>
    <t>U planu nisu navedeni troškovi tekućeg i investicijskog održavanja, ali su isti predviđeni tablicom NOVI PROGRAMI.</t>
  </si>
  <si>
    <t>Računovođa:</t>
  </si>
  <si>
    <t>Miro Mucić</t>
  </si>
  <si>
    <t>Ravnatelj škole:</t>
  </si>
  <si>
    <t>PROJEKCIJA PLANA ZA 2019.</t>
  </si>
  <si>
    <t>Marica Gržić, prof.</t>
  </si>
  <si>
    <t>2019.</t>
  </si>
  <si>
    <t>EU ESF</t>
  </si>
  <si>
    <t>SUNCE</t>
  </si>
  <si>
    <t>MARENDE I EKSKURZIJE</t>
  </si>
  <si>
    <t>NAJAM DVORANE</t>
  </si>
  <si>
    <t>OSIGURANJE</t>
  </si>
  <si>
    <t>Vlastiti prihodi - najam dvorane</t>
  </si>
  <si>
    <t>Pomoći EU ESF</t>
  </si>
  <si>
    <t>Planom su također predviđeni izdaci prema tablicama u privitku MT ministarstva (decentralizirana sredstva)</t>
  </si>
  <si>
    <t>OŠ STJEPANA IVIČEVIĆA</t>
  </si>
  <si>
    <t>PRIJEDLOG PLANA ZA 2018.</t>
  </si>
  <si>
    <t>PROJEKCIJA PLANA ZA 2020.</t>
  </si>
  <si>
    <t>2020.</t>
  </si>
  <si>
    <r>
      <t xml:space="preserve"> FINANCIJSKI PLAN </t>
    </r>
    <r>
      <rPr>
        <b/>
        <i/>
        <u val="single"/>
        <sz val="14"/>
        <color indexed="8"/>
        <rFont val="Arial"/>
        <family val="2"/>
      </rPr>
      <t>OŠ STJEPANA IVIČEVIĆA</t>
    </r>
    <r>
      <rPr>
        <b/>
        <sz val="14"/>
        <color indexed="8"/>
        <rFont val="Arial"/>
        <family val="2"/>
      </rPr>
      <t xml:space="preserve">  ZA 2018. I                                                                                                                                                PROJEKCIJA PLANA ZA  2019. I 2020. GODINU</t>
    </r>
  </si>
  <si>
    <t>Prijedlog plana 
za 2018.</t>
  </si>
  <si>
    <t>Projekcija plana
za 2019.</t>
  </si>
  <si>
    <t>Projekcija plana 
za 2020.</t>
  </si>
  <si>
    <t>U Makarskoj, 28.11.2017.</t>
  </si>
  <si>
    <t>Trošak za zaposlene ministarstvo u iznosu od 7.500.000,00 Kn i doprinosa na plaće 1.300.000,00 Kn,</t>
  </si>
  <si>
    <t>kao i ostalih davanja (otpremnine, pomoći, jubilarne, dar djeci itd u iznosu od 200.000,00 Kn. Također</t>
  </si>
  <si>
    <t>su predviđeni putni troškovi od 36.000,00 Kn i troškovi prijevoza zaposlenih u iznosu od 100.000,00 Kn.</t>
  </si>
  <si>
    <t>450.000,00 Kn vlastitih prihoda predviđenih je kao 400.000,00 Kn troškova kuhinje i 50.000,00 Kn troškova</t>
  </si>
  <si>
    <t xml:space="preserve">Predviđen je i prihod iz proračuna grada za financiranje plaća u iznosu od 418.651,02 Kn te pomoći udruge </t>
  </si>
  <si>
    <t xml:space="preserve">SUNCE i projekta EU fondova u iznosu od 360.167,02 Kn. Iznos od 6.000,00 Kn iz gradske i 9.000,00 Kn iz </t>
  </si>
  <si>
    <t>EU fondova i donacija predviđen je za putne troškove.</t>
  </si>
  <si>
    <t>Također je predviđeno 15.000,00 Kn za dodatno opremanje škole iz gradske pričuve</t>
  </si>
  <si>
    <t>HZZ</t>
  </si>
  <si>
    <t>Trošak doprinosa za zaposlene bez zsanivanja radnog odnosa</t>
  </si>
  <si>
    <t>HZZ za volontere</t>
  </si>
  <si>
    <t>Predviđeno 36.000,00 Kn za doprinose za stažiste, bez zasnivanja radnog odnosa (3 osobe)</t>
  </si>
  <si>
    <t>Rashodi doprinosa za volontere HZZ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</si>
</sst>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4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i/>
      <u val="single"/>
      <sz val="14"/>
      <color indexed="8"/>
      <name val="Arial"/>
      <family val="2"/>
    </font>
    <font>
      <sz val="10"/>
      <name val="MS Sans Serif"/>
      <family val="2"/>
    </font>
    <font>
      <b/>
      <sz val="14"/>
      <name val="Arial"/>
      <family val="2"/>
    </font>
    <font>
      <sz val="8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9.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7" fillId="34" borderId="7" applyNumberFormat="0" applyAlignment="0" applyProtection="0"/>
    <xf numFmtId="0" fontId="50" fillId="42" borderId="8" applyNumberFormat="0" applyAlignment="0" applyProtection="0"/>
    <xf numFmtId="0" fontId="15" fillId="0" borderId="9" applyNumberFormat="0" applyFill="0" applyAlignment="0" applyProtection="0"/>
    <xf numFmtId="0" fontId="51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2" fillId="0" borderId="10" applyNumberFormat="0" applyFill="0" applyAlignment="0" applyProtection="0"/>
    <xf numFmtId="0" fontId="53" fillId="0" borderId="11" applyNumberFormat="0" applyFill="0" applyAlignment="0" applyProtection="0"/>
    <xf numFmtId="0" fontId="54" fillId="0" borderId="12" applyNumberFormat="0" applyFill="0" applyAlignment="0" applyProtection="0"/>
    <xf numFmtId="0" fontId="54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5" fillId="44" borderId="0" applyNumberFormat="0" applyBorder="0" applyAlignment="0" applyProtection="0"/>
    <xf numFmtId="9" fontId="1" fillId="0" borderId="0" applyFont="0" applyFill="0" applyBorder="0" applyAlignment="0" applyProtection="0"/>
    <xf numFmtId="0" fontId="56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7" fillId="45" borderId="14" applyNumberFormat="0" applyAlignment="0" applyProtection="0"/>
    <xf numFmtId="0" fontId="5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9" fillId="0" borderId="16" applyNumberFormat="0" applyFill="0" applyAlignment="0" applyProtection="0"/>
    <xf numFmtId="0" fontId="60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0" fontId="26" fillId="34" borderId="17" xfId="0" applyNumberFormat="1" applyFont="1" applyFill="1" applyBorder="1" applyAlignment="1" applyProtection="1">
      <alignment horizontal="center" vertical="center" wrapText="1"/>
      <protection/>
    </xf>
    <xf numFmtId="0" fontId="27" fillId="34" borderId="18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3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1" fillId="0" borderId="0" xfId="0" applyNumberFormat="1" applyFont="1" applyFill="1" applyBorder="1" applyAlignment="1" applyProtection="1">
      <alignment wrapText="1"/>
      <protection/>
    </xf>
    <xf numFmtId="0" fontId="30" fillId="0" borderId="19" xfId="0" applyFont="1" applyBorder="1" applyAlignment="1" quotePrefix="1">
      <alignment horizontal="left" wrapText="1"/>
    </xf>
    <xf numFmtId="0" fontId="30" fillId="0" borderId="17" xfId="0" applyFont="1" applyBorder="1" applyAlignment="1" quotePrefix="1">
      <alignment horizontal="left" wrapText="1"/>
    </xf>
    <xf numFmtId="0" fontId="30" fillId="0" borderId="17" xfId="0" applyFont="1" applyBorder="1" applyAlignment="1" quotePrefix="1">
      <alignment horizontal="center" wrapText="1"/>
    </xf>
    <xf numFmtId="0" fontId="30" fillId="0" borderId="17" xfId="0" applyNumberFormat="1" applyFont="1" applyFill="1" applyBorder="1" applyAlignment="1" applyProtection="1" quotePrefix="1">
      <alignment horizontal="left"/>
      <protection/>
    </xf>
    <xf numFmtId="0" fontId="27" fillId="0" borderId="18" xfId="0" applyNumberFormat="1" applyFont="1" applyFill="1" applyBorder="1" applyAlignment="1" applyProtection="1">
      <alignment horizontal="center" wrapText="1"/>
      <protection/>
    </xf>
    <xf numFmtId="0" fontId="27" fillId="0" borderId="18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3" fontId="30" fillId="0" borderId="18" xfId="0" applyNumberFormat="1" applyFont="1" applyBorder="1" applyAlignment="1">
      <alignment horizontal="right"/>
    </xf>
    <xf numFmtId="3" fontId="30" fillId="0" borderId="18" xfId="0" applyNumberFormat="1" applyFont="1" applyFill="1" applyBorder="1" applyAlignment="1" applyProtection="1">
      <alignment horizontal="right" wrapText="1"/>
      <protection/>
    </xf>
    <xf numFmtId="0" fontId="32" fillId="0" borderId="17" xfId="0" applyNumberFormat="1" applyFont="1" applyFill="1" applyBorder="1" applyAlignment="1" applyProtection="1">
      <alignment wrapText="1"/>
      <protection/>
    </xf>
    <xf numFmtId="3" fontId="30" fillId="0" borderId="19" xfId="0" applyNumberFormat="1" applyFont="1" applyBorder="1" applyAlignment="1">
      <alignment horizontal="right"/>
    </xf>
    <xf numFmtId="0" fontId="30" fillId="0" borderId="17" xfId="0" applyFont="1" applyBorder="1" applyAlignment="1" quotePrefix="1">
      <alignment horizontal="left"/>
    </xf>
    <xf numFmtId="0" fontId="30" fillId="0" borderId="17" xfId="0" applyNumberFormat="1" applyFont="1" applyFill="1" applyBorder="1" applyAlignment="1" applyProtection="1">
      <alignment wrapText="1"/>
      <protection/>
    </xf>
    <xf numFmtId="0" fontId="32" fillId="0" borderId="17" xfId="0" applyNumberFormat="1" applyFont="1" applyFill="1" applyBorder="1" applyAlignment="1" applyProtection="1">
      <alignment horizontal="center" wrapText="1"/>
      <protection/>
    </xf>
    <xf numFmtId="0" fontId="31" fillId="0" borderId="18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18" xfId="0" applyNumberFormat="1" applyFont="1" applyFill="1" applyBorder="1" applyAlignment="1" applyProtection="1">
      <alignment horizontal="center" vertical="center" wrapText="1"/>
      <protection/>
    </xf>
    <xf numFmtId="1" fontId="22" fillId="47" borderId="20" xfId="0" applyNumberFormat="1" applyFont="1" applyFill="1" applyBorder="1" applyAlignment="1">
      <alignment horizontal="right" vertical="top" wrapText="1"/>
    </xf>
    <xf numFmtId="1" fontId="22" fillId="47" borderId="21" xfId="0" applyNumberFormat="1" applyFont="1" applyFill="1" applyBorder="1" applyAlignment="1">
      <alignment horizontal="left" wrapText="1"/>
    </xf>
    <xf numFmtId="1" fontId="22" fillId="0" borderId="20" xfId="0" applyNumberFormat="1" applyFont="1" applyFill="1" applyBorder="1" applyAlignment="1">
      <alignment horizontal="right" vertical="top" wrapText="1"/>
    </xf>
    <xf numFmtId="1" fontId="22" fillId="0" borderId="21" xfId="0" applyNumberFormat="1" applyFont="1" applyFill="1" applyBorder="1" applyAlignment="1">
      <alignment horizontal="left" wrapText="1"/>
    </xf>
    <xf numFmtId="0" fontId="33" fillId="0" borderId="19" xfId="0" applyFont="1" applyBorder="1" applyAlignment="1">
      <alignment horizontal="left"/>
    </xf>
    <xf numFmtId="0" fontId="22" fillId="0" borderId="22" xfId="0" applyFont="1" applyBorder="1" applyAlignment="1">
      <alignment vertical="center" wrapText="1"/>
    </xf>
    <xf numFmtId="0" fontId="22" fillId="0" borderId="23" xfId="0" applyFont="1" applyBorder="1" applyAlignment="1">
      <alignment vertical="center" wrapText="1"/>
    </xf>
    <xf numFmtId="0" fontId="22" fillId="0" borderId="24" xfId="0" applyFont="1" applyBorder="1" applyAlignment="1">
      <alignment vertical="center" wrapText="1"/>
    </xf>
    <xf numFmtId="1" fontId="22" fillId="0" borderId="25" xfId="0" applyNumberFormat="1" applyFont="1" applyFill="1" applyBorder="1" applyAlignment="1">
      <alignment horizontal="left" wrapText="1"/>
    </xf>
    <xf numFmtId="0" fontId="25" fillId="0" borderId="18" xfId="0" applyNumberFormat="1" applyFont="1" applyFill="1" applyBorder="1" applyAlignment="1" applyProtection="1">
      <alignment horizontal="center" vertical="center" wrapText="1"/>
      <protection/>
    </xf>
    <xf numFmtId="0" fontId="25" fillId="0" borderId="18" xfId="0" applyNumberFormat="1" applyFont="1" applyFill="1" applyBorder="1" applyAlignment="1" applyProtection="1">
      <alignment wrapText="1"/>
      <protection/>
    </xf>
    <xf numFmtId="4" fontId="27" fillId="0" borderId="18" xfId="0" applyNumberFormat="1" applyFont="1" applyFill="1" applyBorder="1" applyAlignment="1" applyProtection="1">
      <alignment/>
      <protection/>
    </xf>
    <xf numFmtId="4" fontId="25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horizontal="center"/>
      <protection/>
    </xf>
    <xf numFmtId="0" fontId="25" fillId="0" borderId="18" xfId="0" applyNumberFormat="1" applyFont="1" applyFill="1" applyBorder="1" applyAlignment="1" applyProtection="1">
      <alignment/>
      <protection/>
    </xf>
    <xf numFmtId="0" fontId="35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/>
      <protection/>
    </xf>
    <xf numFmtId="0" fontId="27" fillId="0" borderId="18" xfId="0" applyNumberFormat="1" applyFont="1" applyFill="1" applyBorder="1" applyAlignment="1" applyProtection="1">
      <alignment wrapText="1"/>
      <protection/>
    </xf>
    <xf numFmtId="0" fontId="27" fillId="0" borderId="18" xfId="0" applyNumberFormat="1" applyFont="1" applyFill="1" applyBorder="1" applyAlignment="1" applyProtection="1">
      <alignment horizontal="left"/>
      <protection/>
    </xf>
    <xf numFmtId="0" fontId="25" fillId="0" borderId="18" xfId="0" applyNumberFormat="1" applyFont="1" applyFill="1" applyBorder="1" applyAlignment="1" applyProtection="1">
      <alignment horizontal="center"/>
      <protection/>
    </xf>
    <xf numFmtId="0" fontId="22" fillId="0" borderId="26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1" fontId="22" fillId="47" borderId="29" xfId="0" applyNumberFormat="1" applyFont="1" applyFill="1" applyBorder="1" applyAlignment="1">
      <alignment horizontal="left" wrapText="1"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2" fillId="0" borderId="20" xfId="0" applyFont="1" applyBorder="1" applyAlignment="1">
      <alignment horizontal="center" vertical="center" wrapText="1"/>
    </xf>
    <xf numFmtId="1" fontId="22" fillId="0" borderId="29" xfId="0" applyNumberFormat="1" applyFont="1" applyFill="1" applyBorder="1" applyAlignment="1">
      <alignment horizontal="left" wrapText="1"/>
    </xf>
    <xf numFmtId="4" fontId="27" fillId="0" borderId="0" xfId="0" applyNumberFormat="1" applyFont="1" applyFill="1" applyBorder="1" applyAlignment="1" applyProtection="1">
      <alignment/>
      <protection/>
    </xf>
    <xf numFmtId="4" fontId="61" fillId="0" borderId="18" xfId="0" applyNumberFormat="1" applyFont="1" applyFill="1" applyBorder="1" applyAlignment="1" applyProtection="1">
      <alignment/>
      <protection/>
    </xf>
    <xf numFmtId="4" fontId="21" fillId="0" borderId="18" xfId="0" applyNumberFormat="1" applyFont="1" applyFill="1" applyBorder="1" applyAlignment="1" applyProtection="1">
      <alignment/>
      <protection/>
    </xf>
    <xf numFmtId="4" fontId="22" fillId="0" borderId="18" xfId="0" applyNumberFormat="1" applyFont="1" applyFill="1" applyBorder="1" applyAlignment="1" applyProtection="1">
      <alignment/>
      <protection/>
    </xf>
    <xf numFmtId="4" fontId="62" fillId="0" borderId="18" xfId="0" applyNumberFormat="1" applyFont="1" applyFill="1" applyBorder="1" applyAlignment="1" applyProtection="1">
      <alignment/>
      <protection/>
    </xf>
    <xf numFmtId="4" fontId="63" fillId="0" borderId="18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4" fontId="21" fillId="0" borderId="30" xfId="0" applyNumberFormat="1" applyFont="1" applyBorder="1" applyAlignment="1">
      <alignment horizontal="left" wrapText="1"/>
    </xf>
    <xf numFmtId="4" fontId="21" fillId="0" borderId="30" xfId="0" applyNumberFormat="1" applyFont="1" applyBorder="1" applyAlignment="1">
      <alignment/>
    </xf>
    <xf numFmtId="4" fontId="21" fillId="0" borderId="30" xfId="0" applyNumberFormat="1" applyFont="1" applyBorder="1" applyAlignment="1">
      <alignment horizontal="center" wrapText="1"/>
    </xf>
    <xf numFmtId="4" fontId="21" fillId="0" borderId="30" xfId="0" applyNumberFormat="1" applyFont="1" applyBorder="1" applyAlignment="1">
      <alignment horizontal="center" vertical="center" wrapText="1"/>
    </xf>
    <xf numFmtId="4" fontId="21" fillId="0" borderId="30" xfId="0" applyNumberFormat="1" applyFont="1" applyBorder="1" applyAlignment="1">
      <alignment horizontal="center"/>
    </xf>
    <xf numFmtId="4" fontId="21" fillId="0" borderId="31" xfId="0" applyNumberFormat="1" applyFont="1" applyBorder="1" applyAlignment="1">
      <alignment horizontal="center"/>
    </xf>
    <xf numFmtId="1" fontId="22" fillId="0" borderId="26" xfId="0" applyNumberFormat="1" applyFont="1" applyBorder="1" applyAlignment="1">
      <alignment wrapText="1"/>
    </xf>
    <xf numFmtId="0" fontId="22" fillId="0" borderId="20" xfId="0" applyNumberFormat="1" applyFont="1" applyFill="1" applyBorder="1" applyAlignment="1" applyProtection="1">
      <alignment horizontal="center" vertical="center" wrapText="1"/>
      <protection/>
    </xf>
    <xf numFmtId="4" fontId="21" fillId="0" borderId="31" xfId="0" applyNumberFormat="1" applyFont="1" applyBorder="1" applyAlignment="1">
      <alignment horizontal="center" vertical="center" wrapText="1"/>
    </xf>
    <xf numFmtId="3" fontId="22" fillId="0" borderId="18" xfId="0" applyNumberFormat="1" applyFont="1" applyFill="1" applyBorder="1" applyAlignment="1" applyProtection="1">
      <alignment horizontal="right" wrapText="1"/>
      <protection/>
    </xf>
    <xf numFmtId="3" fontId="33" fillId="0" borderId="18" xfId="0" applyNumberFormat="1" applyFont="1" applyBorder="1" applyAlignment="1">
      <alignment horizontal="right"/>
    </xf>
    <xf numFmtId="3" fontId="33" fillId="0" borderId="18" xfId="0" applyNumberFormat="1" applyFont="1" applyFill="1" applyBorder="1" applyAlignment="1" applyProtection="1">
      <alignment horizontal="right" wrapText="1"/>
      <protection/>
    </xf>
    <xf numFmtId="1" fontId="21" fillId="0" borderId="32" xfId="0" applyNumberFormat="1" applyFont="1" applyBorder="1" applyAlignment="1">
      <alignment wrapText="1"/>
    </xf>
    <xf numFmtId="4" fontId="21" fillId="0" borderId="33" xfId="0" applyNumberFormat="1" applyFont="1" applyBorder="1" applyAlignment="1">
      <alignment horizontal="center"/>
    </xf>
    <xf numFmtId="1" fontId="22" fillId="0" borderId="34" xfId="0" applyNumberFormat="1" applyFont="1" applyBorder="1" applyAlignment="1">
      <alignment wrapText="1"/>
    </xf>
    <xf numFmtId="4" fontId="22" fillId="0" borderId="26" xfId="0" applyNumberFormat="1" applyFont="1" applyBorder="1" applyAlignment="1">
      <alignment horizontal="center" vertical="center" wrapText="1"/>
    </xf>
    <xf numFmtId="1" fontId="21" fillId="0" borderId="35" xfId="0" applyNumberFormat="1" applyFont="1" applyBorder="1" applyAlignment="1">
      <alignment horizontal="left" wrapText="1"/>
    </xf>
    <xf numFmtId="4" fontId="21" fillId="0" borderId="36" xfId="0" applyNumberFormat="1" applyFont="1" applyBorder="1" applyAlignment="1">
      <alignment horizontal="center" vertical="center" wrapText="1"/>
    </xf>
    <xf numFmtId="4" fontId="21" fillId="0" borderId="36" xfId="0" applyNumberFormat="1" applyFont="1" applyBorder="1" applyAlignment="1">
      <alignment horizontal="center"/>
    </xf>
    <xf numFmtId="1" fontId="21" fillId="0" borderId="37" xfId="0" applyNumberFormat="1" applyFont="1" applyBorder="1" applyAlignment="1">
      <alignment wrapText="1"/>
    </xf>
    <xf numFmtId="4" fontId="21" fillId="0" borderId="38" xfId="0" applyNumberFormat="1" applyFont="1" applyBorder="1" applyAlignment="1">
      <alignment horizontal="center" wrapText="1"/>
    </xf>
    <xf numFmtId="4" fontId="21" fillId="0" borderId="38" xfId="0" applyNumberFormat="1" applyFont="1" applyBorder="1" applyAlignment="1">
      <alignment horizontal="center"/>
    </xf>
    <xf numFmtId="4" fontId="21" fillId="0" borderId="39" xfId="0" applyNumberFormat="1" applyFont="1" applyBorder="1" applyAlignment="1">
      <alignment horizontal="center"/>
    </xf>
    <xf numFmtId="4" fontId="21" fillId="0" borderId="40" xfId="0" applyNumberFormat="1" applyFont="1" applyBorder="1" applyAlignment="1">
      <alignment horizontal="center"/>
    </xf>
    <xf numFmtId="4" fontId="25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25" fillId="0" borderId="18" xfId="0" applyNumberFormat="1" applyFont="1" applyFill="1" applyBorder="1" applyAlignment="1" applyProtection="1">
      <alignment horizontal="center" vertical="center"/>
      <protection/>
    </xf>
    <xf numFmtId="0" fontId="39" fillId="0" borderId="18" xfId="0" applyNumberFormat="1" applyFont="1" applyFill="1" applyBorder="1" applyAlignment="1" applyProtection="1">
      <alignment horizontal="center" vertical="center" wrapText="1"/>
      <protection/>
    </xf>
    <xf numFmtId="0" fontId="22" fillId="0" borderId="41" xfId="0" applyFont="1" applyBorder="1" applyAlignment="1">
      <alignment vertical="center" wrapText="1"/>
    </xf>
    <xf numFmtId="0" fontId="33" fillId="0" borderId="19" xfId="0" applyNumberFormat="1" applyFont="1" applyFill="1" applyBorder="1" applyAlignment="1" applyProtection="1">
      <alignment horizontal="left" wrapText="1"/>
      <protection/>
    </xf>
    <xf numFmtId="0" fontId="34" fillId="0" borderId="17" xfId="0" applyNumberFormat="1" applyFont="1" applyFill="1" applyBorder="1" applyAlignment="1" applyProtection="1">
      <alignment wrapText="1"/>
      <protection/>
    </xf>
    <xf numFmtId="0" fontId="33" fillId="0" borderId="19" xfId="0" applyNumberFormat="1" applyFont="1" applyFill="1" applyBorder="1" applyAlignment="1" applyProtection="1" quotePrefix="1">
      <alignment horizontal="left" wrapText="1"/>
      <protection/>
    </xf>
    <xf numFmtId="0" fontId="21" fillId="0" borderId="17" xfId="0" applyNumberFormat="1" applyFont="1" applyFill="1" applyBorder="1" applyAlignment="1" applyProtection="1">
      <alignment wrapText="1"/>
      <protection/>
    </xf>
    <xf numFmtId="0" fontId="33" fillId="0" borderId="19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0" fillId="0" borderId="19" xfId="0" applyNumberFormat="1" applyFont="1" applyFill="1" applyBorder="1" applyAlignment="1" applyProtection="1">
      <alignment horizontal="left" wrapText="1"/>
      <protection/>
    </xf>
    <xf numFmtId="0" fontId="32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4" fontId="22" fillId="0" borderId="34" xfId="0" applyNumberFormat="1" applyFont="1" applyBorder="1" applyAlignment="1">
      <alignment horizontal="center" vertical="center"/>
    </xf>
    <xf numFmtId="4" fontId="37" fillId="0" borderId="42" xfId="0" applyNumberFormat="1" applyFont="1" applyFill="1" applyBorder="1" applyAlignment="1" applyProtection="1">
      <alignment horizontal="center" vertical="center"/>
      <protection/>
    </xf>
    <xf numFmtId="4" fontId="37" fillId="0" borderId="28" xfId="0" applyNumberFormat="1" applyFont="1" applyFill="1" applyBorder="1" applyAlignment="1" applyProtection="1">
      <alignment horizontal="center" vertical="center"/>
      <protection/>
    </xf>
    <xf numFmtId="0" fontId="33" fillId="0" borderId="34" xfId="0" applyFont="1" applyFill="1" applyBorder="1" applyAlignment="1">
      <alignment horizontal="center" vertical="center"/>
    </xf>
    <xf numFmtId="0" fontId="0" fillId="0" borderId="42" xfId="0" applyNumberFormat="1" applyFill="1" applyBorder="1" applyAlignment="1" applyProtection="1">
      <alignment horizontal="center" vertical="center"/>
      <protection/>
    </xf>
    <xf numFmtId="0" fontId="0" fillId="0" borderId="28" xfId="0" applyNumberFormat="1" applyFill="1" applyBorder="1" applyAlignment="1" applyProtection="1">
      <alignment horizontal="center" vertical="center"/>
      <protection/>
    </xf>
    <xf numFmtId="0" fontId="22" fillId="0" borderId="34" xfId="0" applyFont="1" applyBorder="1" applyAlignment="1">
      <alignment horizontal="center" vertical="center" wrapText="1"/>
    </xf>
    <xf numFmtId="0" fontId="37" fillId="0" borderId="42" xfId="0" applyNumberFormat="1" applyFont="1" applyFill="1" applyBorder="1" applyAlignment="1" applyProtection="1">
      <alignment horizontal="center" vertical="center" wrapText="1"/>
      <protection/>
    </xf>
    <xf numFmtId="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37" fillId="0" borderId="42" xfId="0" applyNumberFormat="1" applyFont="1" applyFill="1" applyBorder="1" applyAlignment="1" applyProtection="1">
      <alignment horizontal="center" vertical="center"/>
      <protection/>
    </xf>
    <xf numFmtId="0" fontId="37" fillId="0" borderId="41" xfId="0" applyNumberFormat="1" applyFont="1" applyFill="1" applyBorder="1" applyAlignment="1" applyProtection="1">
      <alignment horizontal="center" vertical="center"/>
      <protection/>
    </xf>
    <xf numFmtId="0" fontId="37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42" xfId="0" applyNumberFormat="1" applyFill="1" applyBorder="1" applyAlignment="1" applyProtection="1">
      <alignment horizontal="center" vertical="center" wrapText="1"/>
      <protection/>
    </xf>
    <xf numFmtId="0" fontId="28" fillId="0" borderId="43" xfId="0" applyNumberFormat="1" applyFont="1" applyFill="1" applyBorder="1" applyAlignment="1" applyProtection="1">
      <alignment horizontal="center" vertical="center"/>
      <protection/>
    </xf>
    <xf numFmtId="0" fontId="26" fillId="34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4" fontId="27" fillId="0" borderId="0" xfId="0" applyNumberFormat="1" applyFont="1" applyFill="1" applyBorder="1" applyAlignment="1" applyProtection="1">
      <alignment horizontal="left"/>
      <protection/>
    </xf>
    <xf numFmtId="0" fontId="47" fillId="0" borderId="18" xfId="0" applyNumberFormat="1" applyFont="1" applyFill="1" applyBorder="1" applyAlignment="1" applyProtection="1">
      <alignment wrapText="1"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14</xdr:row>
      <xdr:rowOff>19050</xdr:rowOff>
    </xdr:from>
    <xdr:to>
      <xdr:col>1</xdr:col>
      <xdr:colOff>0</xdr:colOff>
      <xdr:row>16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14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14</xdr:row>
      <xdr:rowOff>19050</xdr:rowOff>
    </xdr:from>
    <xdr:to>
      <xdr:col>0</xdr:col>
      <xdr:colOff>1057275</xdr:colOff>
      <xdr:row>16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14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26</xdr:row>
      <xdr:rowOff>19050</xdr:rowOff>
    </xdr:from>
    <xdr:to>
      <xdr:col>1</xdr:col>
      <xdr:colOff>0</xdr:colOff>
      <xdr:row>28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2296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26</xdr:row>
      <xdr:rowOff>19050</xdr:rowOff>
    </xdr:from>
    <xdr:to>
      <xdr:col>0</xdr:col>
      <xdr:colOff>1057275</xdr:colOff>
      <xdr:row>28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2296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4">
      <selection activeCell="H10" sqref="H10"/>
    </sheetView>
  </sheetViews>
  <sheetFormatPr defaultColWidth="11.421875" defaultRowHeight="12.75"/>
  <cols>
    <col min="1" max="2" width="4.28125" style="1" customWidth="1"/>
    <col min="3" max="3" width="5.57421875" style="1" customWidth="1"/>
    <col min="4" max="4" width="5.28125" style="36" customWidth="1"/>
    <col min="5" max="5" width="44.7109375" style="1" customWidth="1"/>
    <col min="6" max="6" width="15.140625" style="1" bestFit="1" customWidth="1"/>
    <col min="7" max="7" width="17.28125" style="1" customWidth="1"/>
    <col min="8" max="8" width="16.7109375" style="1" customWidth="1"/>
    <col min="9" max="16384" width="11.421875" style="1" customWidth="1"/>
  </cols>
  <sheetData>
    <row r="1" spans="1:8" s="18" customFormat="1" ht="58.5" customHeight="1">
      <c r="A1" s="112" t="s">
        <v>82</v>
      </c>
      <c r="B1" s="112"/>
      <c r="C1" s="112"/>
      <c r="D1" s="112"/>
      <c r="E1" s="112"/>
      <c r="F1" s="112"/>
      <c r="G1" s="112"/>
      <c r="H1" s="112"/>
    </row>
    <row r="2" spans="1:8" ht="25.5" customHeight="1">
      <c r="A2" s="112" t="s">
        <v>44</v>
      </c>
      <c r="B2" s="112"/>
      <c r="C2" s="112"/>
      <c r="D2" s="112"/>
      <c r="E2" s="112"/>
      <c r="F2" s="112"/>
      <c r="G2" s="119"/>
      <c r="H2" s="119"/>
    </row>
    <row r="3" spans="1:8" ht="9" customHeight="1">
      <c r="A3" s="112"/>
      <c r="B3" s="112"/>
      <c r="C3" s="112"/>
      <c r="D3" s="112"/>
      <c r="E3" s="112"/>
      <c r="F3" s="112"/>
      <c r="G3" s="112"/>
      <c r="H3" s="114"/>
    </row>
    <row r="4" spans="1:5" ht="27.75" customHeight="1">
      <c r="A4" s="19"/>
      <c r="B4" s="20"/>
      <c r="C4" s="20"/>
      <c r="D4" s="20"/>
      <c r="E4" s="20"/>
    </row>
    <row r="5" spans="1:8" ht="27.75" customHeight="1">
      <c r="A5" s="21"/>
      <c r="B5" s="22"/>
      <c r="C5" s="22"/>
      <c r="D5" s="23"/>
      <c r="E5" s="24"/>
      <c r="F5" s="25" t="s">
        <v>83</v>
      </c>
      <c r="G5" s="25" t="s">
        <v>84</v>
      </c>
      <c r="H5" s="26" t="s">
        <v>85</v>
      </c>
    </row>
    <row r="6" spans="1:8" ht="22.5" customHeight="1">
      <c r="A6" s="106" t="s">
        <v>46</v>
      </c>
      <c r="B6" s="107"/>
      <c r="C6" s="107"/>
      <c r="D6" s="107"/>
      <c r="E6" s="111"/>
      <c r="F6" s="86">
        <v>11383350.04</v>
      </c>
      <c r="G6" s="86">
        <v>12368631</v>
      </c>
      <c r="H6" s="86">
        <v>12868631</v>
      </c>
    </row>
    <row r="7" spans="1:8" ht="22.5" customHeight="1">
      <c r="A7" s="106" t="s">
        <v>0</v>
      </c>
      <c r="B7" s="107"/>
      <c r="C7" s="107"/>
      <c r="D7" s="107"/>
      <c r="E7" s="111"/>
      <c r="F7" s="87">
        <f>F6</f>
        <v>11383350.04</v>
      </c>
      <c r="G7" s="87">
        <f>G6</f>
        <v>12368631</v>
      </c>
      <c r="H7" s="87">
        <f>H6</f>
        <v>12868631</v>
      </c>
    </row>
    <row r="8" spans="1:8" ht="22.5" customHeight="1">
      <c r="A8" s="110" t="s">
        <v>1</v>
      </c>
      <c r="B8" s="111"/>
      <c r="C8" s="111"/>
      <c r="D8" s="111"/>
      <c r="E8" s="111"/>
      <c r="F8" s="87"/>
      <c r="G8" s="87"/>
      <c r="H8" s="87"/>
    </row>
    <row r="9" spans="1:8" ht="22.5" customHeight="1">
      <c r="A9" s="46" t="s">
        <v>47</v>
      </c>
      <c r="B9" s="27"/>
      <c r="C9" s="27"/>
      <c r="D9" s="27"/>
      <c r="E9" s="27"/>
      <c r="F9" s="87">
        <v>11383350.04</v>
      </c>
      <c r="G9" s="87">
        <v>12368631</v>
      </c>
      <c r="H9" s="87">
        <v>12868631</v>
      </c>
    </row>
    <row r="10" spans="1:8" ht="22.5" customHeight="1">
      <c r="A10" s="108" t="s">
        <v>2</v>
      </c>
      <c r="B10" s="107"/>
      <c r="C10" s="107"/>
      <c r="D10" s="107"/>
      <c r="E10" s="109"/>
      <c r="F10" s="88">
        <f>F9</f>
        <v>11383350.04</v>
      </c>
      <c r="G10" s="88">
        <f>G9</f>
        <v>12368631</v>
      </c>
      <c r="H10" s="88">
        <f>H9</f>
        <v>12868631</v>
      </c>
    </row>
    <row r="11" spans="1:8" ht="22.5" customHeight="1">
      <c r="A11" s="110" t="s">
        <v>3</v>
      </c>
      <c r="B11" s="111"/>
      <c r="C11" s="111"/>
      <c r="D11" s="111"/>
      <c r="E11" s="111"/>
      <c r="F11" s="88"/>
      <c r="G11" s="88"/>
      <c r="H11" s="88"/>
    </row>
    <row r="12" spans="1:8" ht="25.5" customHeight="1">
      <c r="A12" s="108" t="s">
        <v>4</v>
      </c>
      <c r="B12" s="107"/>
      <c r="C12" s="107"/>
      <c r="D12" s="107"/>
      <c r="E12" s="107"/>
      <c r="F12" s="29">
        <f>+F6-F9</f>
        <v>0</v>
      </c>
      <c r="G12" s="29">
        <f>+G6-G9</f>
        <v>0</v>
      </c>
      <c r="H12" s="29">
        <f>+H6-H9</f>
        <v>0</v>
      </c>
    </row>
    <row r="13" spans="1:8" ht="27.75" customHeight="1">
      <c r="A13" s="112"/>
      <c r="B13" s="113"/>
      <c r="C13" s="113"/>
      <c r="D13" s="113"/>
      <c r="E13" s="113"/>
      <c r="F13" s="114"/>
      <c r="G13" s="114"/>
      <c r="H13" s="114"/>
    </row>
    <row r="14" spans="1:8" ht="33.75" customHeight="1">
      <c r="A14" s="21"/>
      <c r="B14" s="22"/>
      <c r="C14" s="22"/>
      <c r="D14" s="23"/>
      <c r="E14" s="24"/>
      <c r="F14" s="25" t="s">
        <v>83</v>
      </c>
      <c r="G14" s="25" t="s">
        <v>84</v>
      </c>
      <c r="H14" s="26" t="s">
        <v>85</v>
      </c>
    </row>
    <row r="15" spans="1:8" s="16" customFormat="1" ht="25.5" customHeight="1">
      <c r="A15" s="115" t="s">
        <v>5</v>
      </c>
      <c r="B15" s="116"/>
      <c r="C15" s="116"/>
      <c r="D15" s="116"/>
      <c r="E15" s="117"/>
      <c r="F15" s="31">
        <v>0</v>
      </c>
      <c r="G15" s="31">
        <v>0</v>
      </c>
      <c r="H15" s="29">
        <v>0</v>
      </c>
    </row>
    <row r="16" spans="1:8" s="16" customFormat="1" ht="27.75" customHeight="1">
      <c r="A16" s="118"/>
      <c r="B16" s="113"/>
      <c r="C16" s="113"/>
      <c r="D16" s="113"/>
      <c r="E16" s="113"/>
      <c r="F16" s="114"/>
      <c r="G16" s="114"/>
      <c r="H16" s="114"/>
    </row>
    <row r="17" spans="1:8" s="16" customFormat="1" ht="27.75" customHeight="1">
      <c r="A17" s="21"/>
      <c r="B17" s="22"/>
      <c r="C17" s="22"/>
      <c r="D17" s="23"/>
      <c r="E17" s="24"/>
      <c r="F17" s="25" t="s">
        <v>83</v>
      </c>
      <c r="G17" s="25" t="s">
        <v>84</v>
      </c>
      <c r="H17" s="26" t="s">
        <v>85</v>
      </c>
    </row>
    <row r="18" spans="1:8" s="16" customFormat="1" ht="22.5" customHeight="1">
      <c r="A18" s="106" t="s">
        <v>6</v>
      </c>
      <c r="B18" s="107"/>
      <c r="C18" s="107"/>
      <c r="D18" s="107"/>
      <c r="E18" s="107"/>
      <c r="F18" s="28">
        <v>0</v>
      </c>
      <c r="G18" s="28">
        <v>0</v>
      </c>
      <c r="H18" s="28">
        <v>0</v>
      </c>
    </row>
    <row r="19" spans="1:8" s="16" customFormat="1" ht="22.5" customHeight="1">
      <c r="A19" s="106" t="s">
        <v>7</v>
      </c>
      <c r="B19" s="107"/>
      <c r="C19" s="107"/>
      <c r="D19" s="107"/>
      <c r="E19" s="107"/>
      <c r="F19" s="28">
        <v>0</v>
      </c>
      <c r="G19" s="28">
        <v>0</v>
      </c>
      <c r="H19" s="28">
        <v>0</v>
      </c>
    </row>
    <row r="20" spans="1:8" s="16" customFormat="1" ht="15" customHeight="1">
      <c r="A20" s="108" t="s">
        <v>8</v>
      </c>
      <c r="B20" s="107"/>
      <c r="C20" s="107"/>
      <c r="D20" s="107"/>
      <c r="E20" s="107"/>
      <c r="F20" s="28">
        <v>0</v>
      </c>
      <c r="G20" s="28">
        <v>0</v>
      </c>
      <c r="H20" s="28">
        <v>0</v>
      </c>
    </row>
    <row r="21" spans="1:8" s="16" customFormat="1" ht="22.5" customHeight="1">
      <c r="A21" s="32"/>
      <c r="B21" s="33"/>
      <c r="C21" s="30"/>
      <c r="D21" s="34"/>
      <c r="E21" s="33"/>
      <c r="F21" s="35"/>
      <c r="G21" s="35"/>
      <c r="H21" s="35"/>
    </row>
    <row r="22" spans="1:8" s="16" customFormat="1" ht="18" customHeight="1">
      <c r="A22" s="108" t="s">
        <v>9</v>
      </c>
      <c r="B22" s="107"/>
      <c r="C22" s="107"/>
      <c r="D22" s="107"/>
      <c r="E22" s="107"/>
      <c r="F22" s="28">
        <f>SUM(F12,F15,F20)</f>
        <v>0</v>
      </c>
      <c r="G22" s="28">
        <f>SUM(G12,G15,G20)</f>
        <v>0</v>
      </c>
      <c r="H22" s="28">
        <f>SUM(H12,H15,H20)</f>
        <v>0</v>
      </c>
    </row>
    <row r="24" ht="49.5" customHeight="1"/>
  </sheetData>
  <sheetProtection/>
  <mergeCells count="16">
    <mergeCell ref="A1:H1"/>
    <mergeCell ref="A2:H2"/>
    <mergeCell ref="A3:H3"/>
    <mergeCell ref="A6:E6"/>
    <mergeCell ref="A7:E7"/>
    <mergeCell ref="A8:E8"/>
    <mergeCell ref="A18:E18"/>
    <mergeCell ref="A19:E19"/>
    <mergeCell ref="A20:E20"/>
    <mergeCell ref="A22:E22"/>
    <mergeCell ref="A10:E10"/>
    <mergeCell ref="A11:E11"/>
    <mergeCell ref="A12:E12"/>
    <mergeCell ref="A13:H13"/>
    <mergeCell ref="A15:E15"/>
    <mergeCell ref="A16:H1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PageLayoutView="0" workbookViewId="0" topLeftCell="A7">
      <selection activeCell="B33" sqref="B33"/>
    </sheetView>
  </sheetViews>
  <sheetFormatPr defaultColWidth="11.421875" defaultRowHeight="12.75"/>
  <cols>
    <col min="1" max="3" width="16.00390625" style="13" customWidth="1"/>
    <col min="4" max="4" width="17.57421875" style="13" customWidth="1"/>
    <col min="5" max="6" width="17.57421875" style="17" customWidth="1"/>
    <col min="7" max="7" width="16.7109375" style="1" customWidth="1"/>
    <col min="8" max="8" width="14.140625" style="1" customWidth="1"/>
    <col min="9" max="9" width="16.28125" style="1" customWidth="1"/>
    <col min="10" max="10" width="14.00390625" style="1" customWidth="1"/>
    <col min="11" max="16384" width="11.421875" style="1" customWidth="1"/>
  </cols>
  <sheetData>
    <row r="1" spans="1:10" s="3" customFormat="1" ht="18">
      <c r="A1" s="128" t="s">
        <v>10</v>
      </c>
      <c r="B1" s="128"/>
      <c r="C1" s="128"/>
      <c r="D1" s="128"/>
      <c r="E1" s="128"/>
      <c r="F1" s="128"/>
      <c r="G1" s="128"/>
      <c r="H1" s="128"/>
      <c r="I1" s="128"/>
      <c r="J1" s="128"/>
    </row>
    <row r="2" spans="1:10" s="3" customFormat="1" ht="13.5" thickBot="1">
      <c r="A2" s="10"/>
      <c r="B2" s="10"/>
      <c r="C2" s="10"/>
      <c r="J2" s="11" t="s">
        <v>11</v>
      </c>
    </row>
    <row r="3" spans="1:10" s="3" customFormat="1" ht="26.25" thickBot="1">
      <c r="A3" s="42" t="s">
        <v>12</v>
      </c>
      <c r="B3" s="123" t="s">
        <v>59</v>
      </c>
      <c r="C3" s="129"/>
      <c r="D3" s="129"/>
      <c r="E3" s="129"/>
      <c r="F3" s="129"/>
      <c r="G3" s="129"/>
      <c r="H3" s="130"/>
      <c r="I3" s="129"/>
      <c r="J3" s="131"/>
    </row>
    <row r="4" spans="1:10" s="3" customFormat="1" ht="77.25" thickBot="1">
      <c r="A4" s="43" t="s">
        <v>13</v>
      </c>
      <c r="B4" s="126" t="s">
        <v>14</v>
      </c>
      <c r="C4" s="127"/>
      <c r="D4" s="62" t="s">
        <v>75</v>
      </c>
      <c r="E4" s="62" t="s">
        <v>53</v>
      </c>
      <c r="F4" s="62" t="s">
        <v>97</v>
      </c>
      <c r="G4" s="62" t="s">
        <v>76</v>
      </c>
      <c r="H4" s="62" t="s">
        <v>18</v>
      </c>
      <c r="I4" s="62" t="s">
        <v>19</v>
      </c>
      <c r="J4" s="62" t="s">
        <v>20</v>
      </c>
    </row>
    <row r="5" spans="1:10" s="3" customFormat="1" ht="25.5">
      <c r="A5" s="66"/>
      <c r="B5" s="68" t="s">
        <v>50</v>
      </c>
      <c r="C5" s="84" t="s">
        <v>57</v>
      </c>
      <c r="D5" s="63"/>
      <c r="E5" s="63"/>
      <c r="F5" s="63"/>
      <c r="G5" s="63"/>
      <c r="H5" s="63"/>
      <c r="I5" s="64"/>
      <c r="J5" s="49"/>
    </row>
    <row r="6" spans="1:10" s="3" customFormat="1" ht="12.75">
      <c r="A6" s="93">
        <v>652</v>
      </c>
      <c r="B6" s="77"/>
      <c r="C6" s="77"/>
      <c r="D6" s="78"/>
      <c r="E6" s="79"/>
      <c r="F6" s="79"/>
      <c r="G6" s="80"/>
      <c r="H6" s="80">
        <v>33816</v>
      </c>
      <c r="I6" s="85"/>
      <c r="J6" s="94"/>
    </row>
    <row r="7" spans="1:10" s="3" customFormat="1" ht="12.75">
      <c r="A7" s="93">
        <v>661</v>
      </c>
      <c r="B7" s="79"/>
      <c r="C7" s="79"/>
      <c r="D7" s="81">
        <v>8000</v>
      </c>
      <c r="E7" s="81">
        <v>450000</v>
      </c>
      <c r="F7" s="81"/>
      <c r="G7" s="81"/>
      <c r="H7" s="81"/>
      <c r="I7" s="82"/>
      <c r="J7" s="95"/>
    </row>
    <row r="8" spans="1:10" s="3" customFormat="1" ht="12.75">
      <c r="A8" s="93">
        <v>671</v>
      </c>
      <c r="B8" s="79">
        <v>10083552</v>
      </c>
      <c r="C8" s="79">
        <v>439651.02</v>
      </c>
      <c r="D8" s="81"/>
      <c r="E8" s="81"/>
      <c r="F8" s="81"/>
      <c r="G8" s="81"/>
      <c r="H8" s="81"/>
      <c r="I8" s="82"/>
      <c r="J8" s="95"/>
    </row>
    <row r="9" spans="1:10" s="3" customFormat="1" ht="12.75">
      <c r="A9" s="93">
        <v>721</v>
      </c>
      <c r="B9" s="79"/>
      <c r="C9" s="79"/>
      <c r="D9" s="81"/>
      <c r="E9" s="81"/>
      <c r="F9" s="81"/>
      <c r="G9" s="81"/>
      <c r="H9" s="81"/>
      <c r="I9" s="82">
        <v>7000</v>
      </c>
      <c r="J9" s="95"/>
    </row>
    <row r="10" spans="1:10" s="3" customFormat="1" ht="12.75">
      <c r="A10" s="93">
        <v>633</v>
      </c>
      <c r="B10" s="79"/>
      <c r="C10" s="79"/>
      <c r="D10" s="81"/>
      <c r="E10" s="81"/>
      <c r="F10" s="81">
        <v>36000</v>
      </c>
      <c r="G10" s="81">
        <v>366699.69</v>
      </c>
      <c r="H10" s="81"/>
      <c r="I10" s="82"/>
      <c r="J10" s="95"/>
    </row>
    <row r="11" spans="1:10" s="3" customFormat="1" ht="30" customHeight="1" thickBot="1">
      <c r="A11" s="96"/>
      <c r="B11" s="97"/>
      <c r="C11" s="97"/>
      <c r="D11" s="98"/>
      <c r="E11" s="98"/>
      <c r="F11" s="98"/>
      <c r="G11" s="98"/>
      <c r="H11" s="98"/>
      <c r="I11" s="99"/>
      <c r="J11" s="100"/>
    </row>
    <row r="12" spans="1:10" s="3" customFormat="1" ht="28.5" customHeight="1" thickBot="1">
      <c r="A12" s="91" t="s">
        <v>21</v>
      </c>
      <c r="B12" s="92">
        <f>SUM(B6:B11)</f>
        <v>10083552</v>
      </c>
      <c r="C12" s="92">
        <f aca="true" t="shared" si="0" ref="C12:J12">SUM(C6:C11)</f>
        <v>439651.02</v>
      </c>
      <c r="D12" s="92">
        <f t="shared" si="0"/>
        <v>8000</v>
      </c>
      <c r="E12" s="92">
        <f t="shared" si="0"/>
        <v>450000</v>
      </c>
      <c r="F12" s="92">
        <f t="shared" si="0"/>
        <v>36000</v>
      </c>
      <c r="G12" s="92">
        <f t="shared" si="0"/>
        <v>366699.69</v>
      </c>
      <c r="H12" s="92">
        <f t="shared" si="0"/>
        <v>33816</v>
      </c>
      <c r="I12" s="92">
        <f t="shared" si="0"/>
        <v>7000</v>
      </c>
      <c r="J12" s="92">
        <f t="shared" si="0"/>
        <v>0</v>
      </c>
    </row>
    <row r="13" spans="1:10" ht="39" thickBot="1">
      <c r="A13" s="83" t="s">
        <v>22</v>
      </c>
      <c r="B13" s="120">
        <f>SUM(B12+C12+D12+E12+G12+H12+I12+J12+F12)</f>
        <v>11424718.709999999</v>
      </c>
      <c r="C13" s="121"/>
      <c r="D13" s="121"/>
      <c r="E13" s="121"/>
      <c r="F13" s="121"/>
      <c r="G13" s="121"/>
      <c r="H13" s="121"/>
      <c r="I13" s="121"/>
      <c r="J13" s="122"/>
    </row>
    <row r="14" spans="1:10" ht="16.5" customHeight="1" thickBot="1">
      <c r="A14" s="2"/>
      <c r="B14" s="2"/>
      <c r="C14" s="2"/>
      <c r="D14" s="2"/>
      <c r="E14" s="8"/>
      <c r="F14" s="8"/>
      <c r="G14" s="12"/>
      <c r="J14" s="11"/>
    </row>
    <row r="15" spans="1:10" ht="26.25" thickBot="1">
      <c r="A15" s="44" t="s">
        <v>12</v>
      </c>
      <c r="B15" s="123" t="s">
        <v>69</v>
      </c>
      <c r="C15" s="124"/>
      <c r="D15" s="124"/>
      <c r="E15" s="124"/>
      <c r="F15" s="124"/>
      <c r="G15" s="124"/>
      <c r="H15" s="124"/>
      <c r="I15" s="124"/>
      <c r="J15" s="125"/>
    </row>
    <row r="16" spans="1:10" ht="77.25" thickBot="1">
      <c r="A16" s="45" t="s">
        <v>13</v>
      </c>
      <c r="B16" s="126" t="s">
        <v>14</v>
      </c>
      <c r="C16" s="132"/>
      <c r="D16" s="62" t="s">
        <v>15</v>
      </c>
      <c r="E16" s="62" t="s">
        <v>53</v>
      </c>
      <c r="F16" s="62" t="s">
        <v>97</v>
      </c>
      <c r="G16" s="62" t="s">
        <v>17</v>
      </c>
      <c r="H16" s="62" t="s">
        <v>18</v>
      </c>
      <c r="I16" s="62" t="s">
        <v>19</v>
      </c>
      <c r="J16" s="65" t="s">
        <v>20</v>
      </c>
    </row>
    <row r="17" spans="1:10" ht="25.5">
      <c r="A17" s="69"/>
      <c r="B17" s="68" t="s">
        <v>50</v>
      </c>
      <c r="C17" s="67" t="s">
        <v>57</v>
      </c>
      <c r="D17" s="47"/>
      <c r="E17" s="48"/>
      <c r="F17" s="105"/>
      <c r="G17" s="63"/>
      <c r="H17" s="63"/>
      <c r="I17" s="82">
        <f>I5</f>
        <v>0</v>
      </c>
      <c r="J17" s="63"/>
    </row>
    <row r="18" spans="1:10" ht="12.75">
      <c r="A18" s="76">
        <v>652</v>
      </c>
      <c r="B18" s="77"/>
      <c r="C18" s="77"/>
      <c r="D18" s="78"/>
      <c r="E18" s="79"/>
      <c r="F18" s="79"/>
      <c r="G18" s="80"/>
      <c r="H18" s="80">
        <v>33816</v>
      </c>
      <c r="I18" s="85"/>
      <c r="J18" s="80"/>
    </row>
    <row r="19" spans="1:10" ht="12.75">
      <c r="A19" s="76">
        <v>661</v>
      </c>
      <c r="B19" s="79"/>
      <c r="C19" s="79"/>
      <c r="D19" s="81">
        <v>8000</v>
      </c>
      <c r="E19" s="81">
        <v>450000</v>
      </c>
      <c r="F19" s="81"/>
      <c r="G19" s="81"/>
      <c r="H19" s="81"/>
      <c r="I19" s="82"/>
      <c r="J19" s="81"/>
    </row>
    <row r="20" spans="1:10" ht="12.75">
      <c r="A20" s="76">
        <v>671</v>
      </c>
      <c r="B20" s="79">
        <v>11027464.29</v>
      </c>
      <c r="C20" s="79">
        <v>439651.02</v>
      </c>
      <c r="D20" s="81"/>
      <c r="E20" s="81"/>
      <c r="F20" s="81"/>
      <c r="G20" s="81"/>
      <c r="H20" s="81"/>
      <c r="I20" s="82"/>
      <c r="J20" s="81"/>
    </row>
    <row r="21" spans="1:10" ht="12.75">
      <c r="A21" s="76">
        <v>721</v>
      </c>
      <c r="B21" s="79"/>
      <c r="C21" s="79"/>
      <c r="D21" s="81"/>
      <c r="E21" s="81"/>
      <c r="F21" s="81"/>
      <c r="G21" s="81"/>
      <c r="H21" s="81"/>
      <c r="I21" s="82">
        <v>7000</v>
      </c>
      <c r="J21" s="81"/>
    </row>
    <row r="22" spans="1:10" ht="12.75">
      <c r="A22" s="76">
        <v>633</v>
      </c>
      <c r="B22" s="79"/>
      <c r="C22" s="79"/>
      <c r="D22" s="81"/>
      <c r="E22" s="81"/>
      <c r="F22" s="81">
        <v>36000</v>
      </c>
      <c r="G22" s="81">
        <v>366699.69</v>
      </c>
      <c r="H22" s="81"/>
      <c r="I22" s="82"/>
      <c r="J22" s="81"/>
    </row>
    <row r="23" spans="1:10" s="3" customFormat="1" ht="30" customHeight="1" thickBot="1">
      <c r="A23" s="89"/>
      <c r="B23" s="97"/>
      <c r="C23" s="97"/>
      <c r="D23" s="98"/>
      <c r="E23" s="98"/>
      <c r="F23" s="98"/>
      <c r="G23" s="98"/>
      <c r="H23" s="98"/>
      <c r="I23" s="99"/>
      <c r="J23" s="90"/>
    </row>
    <row r="24" spans="1:10" s="3" customFormat="1" ht="28.5" customHeight="1" thickBot="1">
      <c r="A24" s="91" t="s">
        <v>21</v>
      </c>
      <c r="B24" s="92">
        <f>SUM(B18:B23)</f>
        <v>11027464.29</v>
      </c>
      <c r="C24" s="92">
        <f aca="true" t="shared" si="1" ref="C24:J24">SUM(C18:C23)</f>
        <v>439651.02</v>
      </c>
      <c r="D24" s="92">
        <f t="shared" si="1"/>
        <v>8000</v>
      </c>
      <c r="E24" s="92">
        <f t="shared" si="1"/>
        <v>450000</v>
      </c>
      <c r="F24" s="92">
        <f t="shared" si="1"/>
        <v>36000</v>
      </c>
      <c r="G24" s="92">
        <f t="shared" si="1"/>
        <v>366699.69</v>
      </c>
      <c r="H24" s="92">
        <f t="shared" si="1"/>
        <v>33816</v>
      </c>
      <c r="I24" s="92">
        <f t="shared" si="1"/>
        <v>7000</v>
      </c>
      <c r="J24" s="92">
        <f t="shared" si="1"/>
        <v>0</v>
      </c>
    </row>
    <row r="25" spans="1:10" ht="31.5" customHeight="1" thickBot="1">
      <c r="A25" s="83" t="s">
        <v>23</v>
      </c>
      <c r="B25" s="120">
        <f>B24+C24+D24+E24+G24+H24+I24+J24+F24</f>
        <v>12368630.999999998</v>
      </c>
      <c r="C25" s="121"/>
      <c r="D25" s="121"/>
      <c r="E25" s="121"/>
      <c r="F25" s="121"/>
      <c r="G25" s="121"/>
      <c r="H25" s="121"/>
      <c r="I25" s="121"/>
      <c r="J25" s="122"/>
    </row>
    <row r="26" spans="5:7" ht="25.5" customHeight="1" thickBot="1">
      <c r="E26" s="14"/>
      <c r="F26" s="14"/>
      <c r="G26" s="15"/>
    </row>
    <row r="27" spans="1:10" ht="26.25" thickBot="1">
      <c r="A27" s="44" t="s">
        <v>12</v>
      </c>
      <c r="B27" s="123" t="s">
        <v>81</v>
      </c>
      <c r="C27" s="124"/>
      <c r="D27" s="124"/>
      <c r="E27" s="124"/>
      <c r="F27" s="124"/>
      <c r="G27" s="124"/>
      <c r="H27" s="124"/>
      <c r="I27" s="124"/>
      <c r="J27" s="125"/>
    </row>
    <row r="28" spans="1:10" ht="77.25" thickBot="1">
      <c r="A28" s="45" t="s">
        <v>13</v>
      </c>
      <c r="B28" s="126" t="s">
        <v>14</v>
      </c>
      <c r="C28" s="132"/>
      <c r="D28" s="62" t="s">
        <v>15</v>
      </c>
      <c r="E28" s="62" t="s">
        <v>53</v>
      </c>
      <c r="F28" s="62" t="s">
        <v>97</v>
      </c>
      <c r="G28" s="62" t="s">
        <v>17</v>
      </c>
      <c r="H28" s="62" t="s">
        <v>18</v>
      </c>
      <c r="I28" s="62" t="s">
        <v>19</v>
      </c>
      <c r="J28" s="62" t="s">
        <v>20</v>
      </c>
    </row>
    <row r="29" spans="1:10" ht="25.5">
      <c r="A29" s="50"/>
      <c r="B29" s="68" t="s">
        <v>50</v>
      </c>
      <c r="C29" s="67" t="s">
        <v>57</v>
      </c>
      <c r="D29" s="63"/>
      <c r="E29" s="63"/>
      <c r="F29" s="63"/>
      <c r="G29" s="63"/>
      <c r="H29" s="63"/>
      <c r="I29" s="63"/>
      <c r="J29" s="63"/>
    </row>
    <row r="30" spans="1:10" ht="12.75">
      <c r="A30" s="76">
        <v>652</v>
      </c>
      <c r="B30" s="77"/>
      <c r="C30" s="77"/>
      <c r="D30" s="78"/>
      <c r="E30" s="79"/>
      <c r="F30" s="79"/>
      <c r="G30" s="80"/>
      <c r="H30" s="80">
        <v>33816</v>
      </c>
      <c r="I30" s="85"/>
      <c r="J30" s="80"/>
    </row>
    <row r="31" spans="1:10" ht="12.75">
      <c r="A31" s="76">
        <v>661</v>
      </c>
      <c r="B31" s="79"/>
      <c r="C31" s="79"/>
      <c r="D31" s="81">
        <v>8000</v>
      </c>
      <c r="E31" s="81">
        <v>450000</v>
      </c>
      <c r="F31" s="81"/>
      <c r="G31" s="81"/>
      <c r="H31" s="81"/>
      <c r="I31" s="82"/>
      <c r="J31" s="81"/>
    </row>
    <row r="32" spans="1:10" ht="12.75">
      <c r="A32" s="76">
        <v>671</v>
      </c>
      <c r="B32" s="79">
        <v>11567832.96</v>
      </c>
      <c r="C32" s="79">
        <v>439651.02</v>
      </c>
      <c r="D32" s="81"/>
      <c r="E32" s="81"/>
      <c r="F32" s="81"/>
      <c r="G32" s="81"/>
      <c r="H32" s="81"/>
      <c r="I32" s="82"/>
      <c r="J32" s="81"/>
    </row>
    <row r="33" spans="1:10" ht="13.5" customHeight="1">
      <c r="A33" s="76">
        <v>721</v>
      </c>
      <c r="B33" s="79"/>
      <c r="C33" s="79"/>
      <c r="D33" s="81"/>
      <c r="E33" s="81"/>
      <c r="F33" s="81"/>
      <c r="G33" s="81"/>
      <c r="H33" s="81"/>
      <c r="I33" s="82">
        <v>7000</v>
      </c>
      <c r="J33" s="81"/>
    </row>
    <row r="34" spans="1:10" ht="12.75">
      <c r="A34" s="76">
        <v>633</v>
      </c>
      <c r="B34" s="79"/>
      <c r="C34" s="79"/>
      <c r="D34" s="81"/>
      <c r="E34" s="81"/>
      <c r="F34" s="81">
        <v>36000</v>
      </c>
      <c r="G34" s="81">
        <v>326331.02</v>
      </c>
      <c r="H34" s="81"/>
      <c r="I34" s="82"/>
      <c r="J34" s="81"/>
    </row>
    <row r="35" spans="1:10" s="3" customFormat="1" ht="30" customHeight="1" thickBot="1">
      <c r="A35" s="89"/>
      <c r="B35" s="97"/>
      <c r="C35" s="97"/>
      <c r="D35" s="98"/>
      <c r="E35" s="98"/>
      <c r="F35" s="98"/>
      <c r="G35" s="98"/>
      <c r="H35" s="98"/>
      <c r="I35" s="99"/>
      <c r="J35" s="90"/>
    </row>
    <row r="36" spans="1:10" s="3" customFormat="1" ht="28.5" customHeight="1" thickBot="1">
      <c r="A36" s="91" t="s">
        <v>21</v>
      </c>
      <c r="B36" s="92">
        <f>SUM(B30:B35)</f>
        <v>11567832.96</v>
      </c>
      <c r="C36" s="92">
        <f aca="true" t="shared" si="2" ref="C36:J36">SUM(C30:C35)</f>
        <v>439651.02</v>
      </c>
      <c r="D36" s="92">
        <f t="shared" si="2"/>
        <v>8000</v>
      </c>
      <c r="E36" s="92">
        <f t="shared" si="2"/>
        <v>450000</v>
      </c>
      <c r="F36" s="92">
        <f t="shared" si="2"/>
        <v>36000</v>
      </c>
      <c r="G36" s="92">
        <f t="shared" si="2"/>
        <v>326331.02</v>
      </c>
      <c r="H36" s="92">
        <f t="shared" si="2"/>
        <v>33816</v>
      </c>
      <c r="I36" s="92">
        <f t="shared" si="2"/>
        <v>7000</v>
      </c>
      <c r="J36" s="92">
        <f t="shared" si="2"/>
        <v>0</v>
      </c>
    </row>
    <row r="37" spans="1:10" ht="13.5" customHeight="1" thickBot="1">
      <c r="A37" s="83" t="s">
        <v>58</v>
      </c>
      <c r="B37" s="120">
        <f>B36+C36+D36+E36+G36+H36+I36+J36+F36</f>
        <v>12868631</v>
      </c>
      <c r="C37" s="121"/>
      <c r="D37" s="121"/>
      <c r="E37" s="121"/>
      <c r="F37" s="121"/>
      <c r="G37" s="121"/>
      <c r="H37" s="121"/>
      <c r="I37" s="121"/>
      <c r="J37" s="122"/>
    </row>
  </sheetData>
  <sheetProtection/>
  <mergeCells count="10">
    <mergeCell ref="B37:J37"/>
    <mergeCell ref="B15:J15"/>
    <mergeCell ref="B4:C4"/>
    <mergeCell ref="B13:J13"/>
    <mergeCell ref="A1:J1"/>
    <mergeCell ref="B3:J3"/>
    <mergeCell ref="B16:C16"/>
    <mergeCell ref="B25:J25"/>
    <mergeCell ref="B27:J27"/>
    <mergeCell ref="B28:C2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fitToHeight="0" fitToWidth="1" horizontalDpi="600" verticalDpi="600" orientation="landscape" paperSize="9" scale="90" r:id="rId2"/>
  <headerFooter alignWithMargins="0">
    <oddFooter>&amp;R&amp;P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3"/>
  <sheetViews>
    <sheetView zoomScalePageLayoutView="0" workbookViewId="0" topLeftCell="A10">
      <selection activeCell="C19" sqref="C19"/>
    </sheetView>
  </sheetViews>
  <sheetFormatPr defaultColWidth="11.421875" defaultRowHeight="12.75"/>
  <cols>
    <col min="1" max="1" width="9.00390625" style="38" customWidth="1"/>
    <col min="2" max="2" width="30.57421875" style="40" customWidth="1"/>
    <col min="3" max="3" width="12.421875" style="4" customWidth="1"/>
    <col min="4" max="4" width="12.8515625" style="4" customWidth="1"/>
    <col min="5" max="5" width="12.28125" style="4" customWidth="1"/>
    <col min="6" max="6" width="11.140625" style="4" customWidth="1"/>
    <col min="7" max="8" width="11.00390625" style="4" customWidth="1"/>
    <col min="9" max="9" width="9.8515625" style="4" customWidth="1"/>
    <col min="10" max="10" width="10.140625" style="4" bestFit="1" customWidth="1"/>
    <col min="11" max="11" width="13.57421875" style="4" customWidth="1"/>
    <col min="12" max="12" width="10.00390625" style="4" bestFit="1" customWidth="1"/>
    <col min="13" max="13" width="14.00390625" style="4" customWidth="1"/>
    <col min="14" max="14" width="13.8515625" style="4" customWidth="1"/>
    <col min="15" max="16384" width="11.421875" style="1" customWidth="1"/>
  </cols>
  <sheetData>
    <row r="1" spans="1:14" ht="12.7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s="7" customFormat="1" ht="18">
      <c r="A2" s="133" t="s">
        <v>24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</row>
    <row r="3" spans="1:14" ht="67.5">
      <c r="A3" s="5" t="s">
        <v>25</v>
      </c>
      <c r="B3" s="5" t="s">
        <v>26</v>
      </c>
      <c r="C3" s="6" t="s">
        <v>79</v>
      </c>
      <c r="D3" s="134" t="s">
        <v>14</v>
      </c>
      <c r="E3" s="135"/>
      <c r="F3" s="41" t="s">
        <v>15</v>
      </c>
      <c r="G3" s="41" t="s">
        <v>16</v>
      </c>
      <c r="H3" s="41" t="s">
        <v>95</v>
      </c>
      <c r="I3" s="41" t="s">
        <v>17</v>
      </c>
      <c r="J3" s="41" t="s">
        <v>27</v>
      </c>
      <c r="K3" s="41" t="s">
        <v>19</v>
      </c>
      <c r="L3" s="41" t="s">
        <v>20</v>
      </c>
      <c r="M3" s="6" t="s">
        <v>67</v>
      </c>
      <c r="N3" s="6" t="s">
        <v>80</v>
      </c>
    </row>
    <row r="4" spans="1:14" ht="78.75">
      <c r="A4" s="55"/>
      <c r="B4" s="52"/>
      <c r="C4" s="56"/>
      <c r="D4" s="51" t="s">
        <v>50</v>
      </c>
      <c r="E4" s="52" t="s">
        <v>56</v>
      </c>
      <c r="F4" s="51" t="s">
        <v>73</v>
      </c>
      <c r="G4" s="104" t="s">
        <v>72</v>
      </c>
      <c r="H4" s="104" t="s">
        <v>96</v>
      </c>
      <c r="I4" s="103" t="s">
        <v>70</v>
      </c>
      <c r="J4" s="103" t="s">
        <v>71</v>
      </c>
      <c r="K4" s="103" t="s">
        <v>74</v>
      </c>
      <c r="L4" s="56"/>
      <c r="M4" s="54"/>
      <c r="N4" s="54"/>
    </row>
    <row r="5" spans="1:14" ht="12.75">
      <c r="A5" s="55"/>
      <c r="B5" s="57" t="s">
        <v>45</v>
      </c>
      <c r="C5" s="58"/>
      <c r="D5" s="53"/>
      <c r="E5" s="53"/>
      <c r="F5" s="58"/>
      <c r="G5" s="58"/>
      <c r="H5" s="58"/>
      <c r="I5" s="58"/>
      <c r="J5" s="58"/>
      <c r="K5" s="58"/>
      <c r="L5" s="58"/>
      <c r="M5" s="53"/>
      <c r="N5" s="53"/>
    </row>
    <row r="6" spans="1:14" s="7" customFormat="1" ht="12.75">
      <c r="A6" s="55"/>
      <c r="B6" s="52"/>
      <c r="C6" s="56"/>
      <c r="D6" s="54"/>
      <c r="E6" s="54"/>
      <c r="F6" s="56"/>
      <c r="G6" s="56"/>
      <c r="H6" s="56"/>
      <c r="I6" s="56"/>
      <c r="J6" s="56"/>
      <c r="K6" s="56"/>
      <c r="L6" s="56"/>
      <c r="M6" s="54"/>
      <c r="N6" s="54"/>
    </row>
    <row r="7" spans="1:14" s="7" customFormat="1" ht="12.75" customHeight="1">
      <c r="A7" s="55"/>
      <c r="B7" s="59" t="s">
        <v>78</v>
      </c>
      <c r="C7" s="56"/>
      <c r="D7" s="54"/>
      <c r="E7" s="54"/>
      <c r="F7" s="56"/>
      <c r="G7" s="56"/>
      <c r="H7" s="56"/>
      <c r="I7" s="56"/>
      <c r="J7" s="56"/>
      <c r="K7" s="56"/>
      <c r="L7" s="56"/>
      <c r="M7" s="54"/>
      <c r="N7" s="54"/>
    </row>
    <row r="8" spans="1:14" s="7" customFormat="1" ht="12.75">
      <c r="A8" s="55"/>
      <c r="B8" s="52"/>
      <c r="C8" s="56"/>
      <c r="D8" s="54"/>
      <c r="E8" s="54"/>
      <c r="F8" s="56"/>
      <c r="G8" s="56"/>
      <c r="H8" s="56"/>
      <c r="I8" s="56"/>
      <c r="J8" s="56"/>
      <c r="K8" s="56"/>
      <c r="L8" s="56"/>
      <c r="M8" s="54"/>
      <c r="N8" s="54"/>
    </row>
    <row r="9" spans="1:14" s="7" customFormat="1" ht="12.75">
      <c r="A9" s="55"/>
      <c r="B9" s="59" t="s">
        <v>49</v>
      </c>
      <c r="C9" s="58"/>
      <c r="D9" s="53"/>
      <c r="E9" s="53"/>
      <c r="F9" s="58"/>
      <c r="G9" s="58"/>
      <c r="H9" s="58"/>
      <c r="I9" s="58"/>
      <c r="J9" s="58"/>
      <c r="K9" s="58"/>
      <c r="L9" s="58"/>
      <c r="M9" s="53"/>
      <c r="N9" s="53"/>
    </row>
    <row r="10" spans="1:14" ht="12.75">
      <c r="A10" s="60" t="s">
        <v>48</v>
      </c>
      <c r="B10" s="59" t="s">
        <v>55</v>
      </c>
      <c r="C10" s="58"/>
      <c r="D10" s="53"/>
      <c r="E10" s="53"/>
      <c r="F10" s="58"/>
      <c r="G10" s="58"/>
      <c r="H10" s="58"/>
      <c r="I10" s="58"/>
      <c r="J10" s="58"/>
      <c r="K10" s="58"/>
      <c r="L10" s="58"/>
      <c r="M10" s="53"/>
      <c r="N10" s="53"/>
    </row>
    <row r="11" spans="1:14" ht="12.75">
      <c r="A11" s="55">
        <v>3</v>
      </c>
      <c r="B11" s="59" t="s">
        <v>28</v>
      </c>
      <c r="C11" s="75">
        <f>SUM(C12+C16+C22+C24)</f>
        <v>11383350.04</v>
      </c>
      <c r="D11" s="75">
        <f aca="true" t="shared" si="0" ref="D11:L11">SUM(D12+D16+D22+D24)</f>
        <v>10083552</v>
      </c>
      <c r="E11" s="75">
        <f t="shared" si="0"/>
        <v>439651.02</v>
      </c>
      <c r="F11" s="75">
        <f t="shared" si="0"/>
        <v>8000</v>
      </c>
      <c r="G11" s="75">
        <f t="shared" si="0"/>
        <v>450000</v>
      </c>
      <c r="H11" s="75">
        <f>SUM(H21)</f>
        <v>0</v>
      </c>
      <c r="I11" s="75">
        <f t="shared" si="0"/>
        <v>326331.02</v>
      </c>
      <c r="J11" s="75">
        <f t="shared" si="0"/>
        <v>32816</v>
      </c>
      <c r="K11" s="75">
        <f t="shared" si="0"/>
        <v>7000</v>
      </c>
      <c r="L11" s="75">
        <f t="shared" si="0"/>
        <v>0</v>
      </c>
      <c r="M11" s="75">
        <f>SUM(M12+M16+M22+M24)</f>
        <v>12368631</v>
      </c>
      <c r="N11" s="75">
        <f>SUM(N12+N16+N22+N24)</f>
        <v>12868631</v>
      </c>
    </row>
    <row r="12" spans="1:14" ht="12.75">
      <c r="A12" s="55">
        <v>31</v>
      </c>
      <c r="B12" s="59" t="s">
        <v>29</v>
      </c>
      <c r="C12" s="75">
        <f aca="true" t="shared" si="1" ref="C12:C28">SUM(D12:L12)</f>
        <v>9834798.04</v>
      </c>
      <c r="D12" s="75">
        <f>SUM(D13:D15)</f>
        <v>9100000</v>
      </c>
      <c r="E12" s="73">
        <f aca="true" t="shared" si="2" ref="E12:N12">SUM(E13:E15)</f>
        <v>418651.02</v>
      </c>
      <c r="F12" s="73">
        <f t="shared" si="2"/>
        <v>0</v>
      </c>
      <c r="G12" s="73">
        <f t="shared" si="2"/>
        <v>0</v>
      </c>
      <c r="H12" s="73"/>
      <c r="I12" s="73">
        <f t="shared" si="2"/>
        <v>283331.02</v>
      </c>
      <c r="J12" s="75">
        <f t="shared" si="2"/>
        <v>32816</v>
      </c>
      <c r="K12" s="75">
        <f t="shared" si="2"/>
        <v>0</v>
      </c>
      <c r="L12" s="75">
        <f t="shared" si="2"/>
        <v>0</v>
      </c>
      <c r="M12" s="75">
        <f t="shared" si="2"/>
        <v>10856079</v>
      </c>
      <c r="N12" s="75">
        <f t="shared" si="2"/>
        <v>11356079</v>
      </c>
    </row>
    <row r="13" spans="1:14" s="7" customFormat="1" ht="12.75">
      <c r="A13" s="61">
        <v>311</v>
      </c>
      <c r="B13" s="52" t="s">
        <v>30</v>
      </c>
      <c r="C13" s="74">
        <f t="shared" si="1"/>
        <v>8127000</v>
      </c>
      <c r="D13" s="74">
        <v>7500000</v>
      </c>
      <c r="E13" s="72">
        <v>357250</v>
      </c>
      <c r="F13" s="72"/>
      <c r="G13" s="72"/>
      <c r="H13" s="72"/>
      <c r="I13" s="72">
        <v>241750</v>
      </c>
      <c r="J13" s="74">
        <v>28000</v>
      </c>
      <c r="K13" s="74"/>
      <c r="L13" s="74"/>
      <c r="M13" s="74">
        <v>9056000</v>
      </c>
      <c r="N13" s="74">
        <v>9456000</v>
      </c>
    </row>
    <row r="14" spans="1:14" ht="12.75">
      <c r="A14" s="61">
        <v>312</v>
      </c>
      <c r="B14" s="52" t="s">
        <v>31</v>
      </c>
      <c r="C14" s="74">
        <f t="shared" si="1"/>
        <v>300000</v>
      </c>
      <c r="D14" s="74">
        <v>300000</v>
      </c>
      <c r="E14" s="72"/>
      <c r="F14" s="72"/>
      <c r="G14" s="72"/>
      <c r="H14" s="72"/>
      <c r="I14" s="72"/>
      <c r="J14" s="74"/>
      <c r="K14" s="74"/>
      <c r="L14" s="74"/>
      <c r="M14" s="74">
        <f>C14</f>
        <v>300000</v>
      </c>
      <c r="N14" s="74">
        <f>M14</f>
        <v>300000</v>
      </c>
    </row>
    <row r="15" spans="1:14" ht="12.75">
      <c r="A15" s="61">
        <v>313</v>
      </c>
      <c r="B15" s="52" t="s">
        <v>32</v>
      </c>
      <c r="C15" s="74">
        <f t="shared" si="1"/>
        <v>1407798.04</v>
      </c>
      <c r="D15" s="74">
        <v>1300000</v>
      </c>
      <c r="E15" s="72">
        <v>61401.02</v>
      </c>
      <c r="F15" s="72"/>
      <c r="G15" s="72"/>
      <c r="H15" s="72"/>
      <c r="I15" s="72">
        <v>41581.02</v>
      </c>
      <c r="J15" s="74">
        <v>4816</v>
      </c>
      <c r="K15" s="74"/>
      <c r="L15" s="74"/>
      <c r="M15" s="74">
        <v>1500079</v>
      </c>
      <c r="N15" s="74">
        <v>1600079</v>
      </c>
    </row>
    <row r="16" spans="1:14" ht="12.75">
      <c r="A16" s="55">
        <v>32</v>
      </c>
      <c r="B16" s="59" t="s">
        <v>33</v>
      </c>
      <c r="C16" s="75">
        <f t="shared" si="1"/>
        <v>1209352</v>
      </c>
      <c r="D16" s="75">
        <f>SUM(D17:D21)</f>
        <v>674352</v>
      </c>
      <c r="E16" s="73">
        <f>SUM(E17:E21)</f>
        <v>6000</v>
      </c>
      <c r="F16" s="73">
        <f aca="true" t="shared" si="3" ref="F16:L16">SUM(F17:F21)</f>
        <v>0</v>
      </c>
      <c r="G16" s="73">
        <f t="shared" si="3"/>
        <v>450000</v>
      </c>
      <c r="H16" s="73">
        <f t="shared" si="3"/>
        <v>36000</v>
      </c>
      <c r="I16" s="73">
        <f t="shared" si="3"/>
        <v>43000</v>
      </c>
      <c r="J16" s="75">
        <f t="shared" si="3"/>
        <v>0</v>
      </c>
      <c r="K16" s="75">
        <f t="shared" si="3"/>
        <v>0</v>
      </c>
      <c r="L16" s="75">
        <f t="shared" si="3"/>
        <v>0</v>
      </c>
      <c r="M16" s="75">
        <f>SUM(M17:M21)</f>
        <v>1173352</v>
      </c>
      <c r="N16" s="75">
        <f>SUM(N17:N21)</f>
        <v>1173352</v>
      </c>
    </row>
    <row r="17" spans="1:14" ht="12.75">
      <c r="A17" s="61">
        <v>321</v>
      </c>
      <c r="B17" s="52" t="s">
        <v>34</v>
      </c>
      <c r="C17" s="74">
        <f t="shared" si="1"/>
        <v>50000</v>
      </c>
      <c r="D17" s="74">
        <v>36000</v>
      </c>
      <c r="E17" s="74">
        <v>6000</v>
      </c>
      <c r="F17" s="72"/>
      <c r="G17" s="72"/>
      <c r="H17" s="72"/>
      <c r="I17" s="72">
        <v>8000</v>
      </c>
      <c r="J17" s="71"/>
      <c r="K17" s="71"/>
      <c r="L17" s="71"/>
      <c r="M17" s="72">
        <f>C17</f>
        <v>50000</v>
      </c>
      <c r="N17" s="72">
        <f>M17</f>
        <v>50000</v>
      </c>
    </row>
    <row r="18" spans="1:14" s="7" customFormat="1" ht="12.75">
      <c r="A18" s="61">
        <v>322</v>
      </c>
      <c r="B18" s="52" t="s">
        <v>35</v>
      </c>
      <c r="C18" s="74">
        <f t="shared" si="1"/>
        <v>778302</v>
      </c>
      <c r="D18" s="72">
        <v>378302</v>
      </c>
      <c r="E18" s="72"/>
      <c r="F18" s="72"/>
      <c r="G18" s="72">
        <v>400000</v>
      </c>
      <c r="H18" s="72"/>
      <c r="I18" s="72"/>
      <c r="J18" s="72"/>
      <c r="K18" s="72"/>
      <c r="L18" s="72"/>
      <c r="M18" s="72">
        <f>C18</f>
        <v>778302</v>
      </c>
      <c r="N18" s="72">
        <f>M18</f>
        <v>778302</v>
      </c>
    </row>
    <row r="19" spans="1:14" ht="12.75">
      <c r="A19" s="61">
        <v>323</v>
      </c>
      <c r="B19" s="52" t="s">
        <v>36</v>
      </c>
      <c r="C19" s="74">
        <f t="shared" si="1"/>
        <v>337700</v>
      </c>
      <c r="D19" s="72">
        <v>252700</v>
      </c>
      <c r="E19" s="72"/>
      <c r="F19" s="72"/>
      <c r="G19" s="72">
        <v>50000</v>
      </c>
      <c r="H19" s="72"/>
      <c r="I19" s="72">
        <v>35000</v>
      </c>
      <c r="J19" s="72"/>
      <c r="K19" s="72"/>
      <c r="L19" s="72"/>
      <c r="M19" s="72">
        <f>C19</f>
        <v>337700</v>
      </c>
      <c r="N19" s="72">
        <f>M19</f>
        <v>337700</v>
      </c>
    </row>
    <row r="20" spans="1:14" ht="15" customHeight="1">
      <c r="A20" s="61">
        <v>324</v>
      </c>
      <c r="B20" s="137" t="s">
        <v>99</v>
      </c>
      <c r="C20" s="74"/>
      <c r="D20" s="72"/>
      <c r="E20" s="72"/>
      <c r="F20" s="72"/>
      <c r="G20" s="72"/>
      <c r="H20" s="72">
        <v>36000</v>
      </c>
      <c r="I20" s="72"/>
      <c r="J20" s="72"/>
      <c r="K20" s="72"/>
      <c r="L20" s="72"/>
      <c r="M20" s="72"/>
      <c r="N20" s="72"/>
    </row>
    <row r="21" spans="1:14" s="7" customFormat="1" ht="25.5">
      <c r="A21" s="61">
        <v>329</v>
      </c>
      <c r="B21" s="52" t="s">
        <v>37</v>
      </c>
      <c r="C21" s="74">
        <f t="shared" si="1"/>
        <v>7350</v>
      </c>
      <c r="D21" s="72">
        <v>7350</v>
      </c>
      <c r="E21" s="72"/>
      <c r="F21" s="72"/>
      <c r="G21" s="72"/>
      <c r="H21" s="72"/>
      <c r="I21" s="72"/>
      <c r="J21" s="72"/>
      <c r="K21" s="72"/>
      <c r="L21" s="72"/>
      <c r="M21" s="72">
        <f>C21</f>
        <v>7350</v>
      </c>
      <c r="N21" s="72">
        <f>M21</f>
        <v>7350</v>
      </c>
    </row>
    <row r="22" spans="1:14" s="7" customFormat="1" ht="12.75">
      <c r="A22" s="55">
        <v>34</v>
      </c>
      <c r="B22" s="59" t="s">
        <v>38</v>
      </c>
      <c r="C22" s="73">
        <f t="shared" si="1"/>
        <v>10200</v>
      </c>
      <c r="D22" s="73">
        <f>SUM(D23)</f>
        <v>10200</v>
      </c>
      <c r="E22" s="73">
        <f>SUM(E23)</f>
        <v>0</v>
      </c>
      <c r="F22" s="73">
        <f aca="true" t="shared" si="4" ref="F22:L22">SUM(F23)</f>
        <v>0</v>
      </c>
      <c r="G22" s="73">
        <f t="shared" si="4"/>
        <v>0</v>
      </c>
      <c r="H22" s="73">
        <f t="shared" si="4"/>
        <v>0</v>
      </c>
      <c r="I22" s="73">
        <f t="shared" si="4"/>
        <v>0</v>
      </c>
      <c r="J22" s="73">
        <f t="shared" si="4"/>
        <v>0</v>
      </c>
      <c r="K22" s="73">
        <f t="shared" si="4"/>
        <v>0</v>
      </c>
      <c r="L22" s="73">
        <f t="shared" si="4"/>
        <v>0</v>
      </c>
      <c r="M22" s="73">
        <f>SUM(M23)</f>
        <v>10200</v>
      </c>
      <c r="N22" s="73">
        <f>SUM(N23)</f>
        <v>10200</v>
      </c>
    </row>
    <row r="23" spans="1:14" ht="12.75">
      <c r="A23" s="61">
        <v>343</v>
      </c>
      <c r="B23" s="52" t="s">
        <v>39</v>
      </c>
      <c r="C23" s="72">
        <f t="shared" si="1"/>
        <v>10200</v>
      </c>
      <c r="D23" s="72">
        <v>10200</v>
      </c>
      <c r="E23" s="72"/>
      <c r="F23" s="72"/>
      <c r="G23" s="72"/>
      <c r="H23" s="72"/>
      <c r="I23" s="72"/>
      <c r="J23" s="72"/>
      <c r="K23" s="72"/>
      <c r="L23" s="72"/>
      <c r="M23" s="72">
        <f>C23</f>
        <v>10200</v>
      </c>
      <c r="N23" s="72">
        <f>M23</f>
        <v>10200</v>
      </c>
    </row>
    <row r="24" spans="1:14" ht="25.5">
      <c r="A24" s="55">
        <v>4</v>
      </c>
      <c r="B24" s="59" t="s">
        <v>41</v>
      </c>
      <c r="C24" s="73">
        <f t="shared" si="1"/>
        <v>329000</v>
      </c>
      <c r="D24" s="73">
        <f>SUM(D25+D28)</f>
        <v>299000</v>
      </c>
      <c r="E24" s="73">
        <f aca="true" t="shared" si="5" ref="E24:N24">SUM(E25+E28)</f>
        <v>15000</v>
      </c>
      <c r="F24" s="73">
        <f t="shared" si="5"/>
        <v>8000</v>
      </c>
      <c r="G24" s="73">
        <f t="shared" si="5"/>
        <v>0</v>
      </c>
      <c r="H24" s="73">
        <f t="shared" si="5"/>
        <v>0</v>
      </c>
      <c r="I24" s="73">
        <f t="shared" si="5"/>
        <v>0</v>
      </c>
      <c r="J24" s="73">
        <f t="shared" si="5"/>
        <v>0</v>
      </c>
      <c r="K24" s="73">
        <f t="shared" si="5"/>
        <v>7000</v>
      </c>
      <c r="L24" s="73">
        <f t="shared" si="5"/>
        <v>0</v>
      </c>
      <c r="M24" s="73">
        <f t="shared" si="5"/>
        <v>329000</v>
      </c>
      <c r="N24" s="73">
        <f t="shared" si="5"/>
        <v>329000</v>
      </c>
    </row>
    <row r="25" spans="1:14" ht="38.25">
      <c r="A25" s="55">
        <v>42</v>
      </c>
      <c r="B25" s="59" t="s">
        <v>42</v>
      </c>
      <c r="C25" s="73">
        <f t="shared" si="1"/>
        <v>329000</v>
      </c>
      <c r="D25" s="73">
        <f>SUM(D26:D27)</f>
        <v>299000</v>
      </c>
      <c r="E25" s="73">
        <f aca="true" t="shared" si="6" ref="E25:N25">SUM(E26:E27)</f>
        <v>15000</v>
      </c>
      <c r="F25" s="73">
        <f t="shared" si="6"/>
        <v>8000</v>
      </c>
      <c r="G25" s="73">
        <f t="shared" si="6"/>
        <v>0</v>
      </c>
      <c r="H25" s="73">
        <f t="shared" si="6"/>
        <v>0</v>
      </c>
      <c r="I25" s="73">
        <f t="shared" si="6"/>
        <v>0</v>
      </c>
      <c r="J25" s="73">
        <f t="shared" si="6"/>
        <v>0</v>
      </c>
      <c r="K25" s="73">
        <f t="shared" si="6"/>
        <v>7000</v>
      </c>
      <c r="L25" s="73">
        <f t="shared" si="6"/>
        <v>0</v>
      </c>
      <c r="M25" s="73">
        <f t="shared" si="6"/>
        <v>329000</v>
      </c>
      <c r="N25" s="73">
        <f t="shared" si="6"/>
        <v>329000</v>
      </c>
    </row>
    <row r="26" spans="1:14" ht="12.75">
      <c r="A26" s="61">
        <v>422</v>
      </c>
      <c r="B26" s="52" t="s">
        <v>40</v>
      </c>
      <c r="C26" s="72">
        <f t="shared" si="1"/>
        <v>329000</v>
      </c>
      <c r="D26" s="72">
        <v>299000</v>
      </c>
      <c r="E26" s="72">
        <v>15000</v>
      </c>
      <c r="F26" s="72">
        <v>8000</v>
      </c>
      <c r="G26" s="72"/>
      <c r="H26" s="72"/>
      <c r="I26" s="72"/>
      <c r="J26" s="72"/>
      <c r="K26" s="72">
        <v>7000</v>
      </c>
      <c r="L26" s="72"/>
      <c r="M26" s="72">
        <f>C26</f>
        <v>329000</v>
      </c>
      <c r="N26" s="72">
        <f>M26</f>
        <v>329000</v>
      </c>
    </row>
    <row r="27" spans="1:14" ht="25.5">
      <c r="A27" s="61">
        <v>424</v>
      </c>
      <c r="B27" s="52" t="s">
        <v>43</v>
      </c>
      <c r="C27" s="72">
        <f t="shared" si="1"/>
        <v>0</v>
      </c>
      <c r="D27" s="72"/>
      <c r="E27" s="72"/>
      <c r="F27" s="72"/>
      <c r="G27" s="72"/>
      <c r="H27" s="72"/>
      <c r="I27" s="72"/>
      <c r="J27" s="72"/>
      <c r="K27" s="72"/>
      <c r="L27" s="72"/>
      <c r="M27" s="72">
        <f>C27</f>
        <v>0</v>
      </c>
      <c r="N27" s="72">
        <f>M27</f>
        <v>0</v>
      </c>
    </row>
    <row r="28" spans="1:14" ht="38.25">
      <c r="A28" s="55">
        <v>45</v>
      </c>
      <c r="B28" s="59" t="s">
        <v>52</v>
      </c>
      <c r="C28" s="73">
        <f t="shared" si="1"/>
        <v>0</v>
      </c>
      <c r="D28" s="73">
        <f>SUM(D29)</f>
        <v>0</v>
      </c>
      <c r="E28" s="73">
        <f>SUM(E29)</f>
        <v>0</v>
      </c>
      <c r="F28" s="73">
        <f aca="true" t="shared" si="7" ref="F28:L28">SUM(F29)</f>
        <v>0</v>
      </c>
      <c r="G28" s="73">
        <f t="shared" si="7"/>
        <v>0</v>
      </c>
      <c r="H28" s="73">
        <f t="shared" si="7"/>
        <v>0</v>
      </c>
      <c r="I28" s="73">
        <f t="shared" si="7"/>
        <v>0</v>
      </c>
      <c r="J28" s="73">
        <f t="shared" si="7"/>
        <v>0</v>
      </c>
      <c r="K28" s="73">
        <f t="shared" si="7"/>
        <v>0</v>
      </c>
      <c r="L28" s="73">
        <f t="shared" si="7"/>
        <v>0</v>
      </c>
      <c r="M28" s="73">
        <f>SUM(M29)</f>
        <v>0</v>
      </c>
      <c r="N28" s="73">
        <f>SUM(N29)</f>
        <v>0</v>
      </c>
    </row>
    <row r="29" spans="1:14" ht="25.5">
      <c r="A29" s="61">
        <v>451</v>
      </c>
      <c r="B29" s="52" t="s">
        <v>51</v>
      </c>
      <c r="C29" s="72">
        <f>SUM(D29:M29)</f>
        <v>0</v>
      </c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</row>
    <row r="30" spans="1:14" ht="12.75">
      <c r="A30" s="55"/>
      <c r="B30" s="59" t="s">
        <v>54</v>
      </c>
      <c r="C30" s="73">
        <f>SUM(C12+C16+C22+C24)</f>
        <v>11383350.04</v>
      </c>
      <c r="D30" s="73">
        <f aca="true" t="shared" si="8" ref="D30:N30">SUM(D12+D16+D22+D24)</f>
        <v>10083552</v>
      </c>
      <c r="E30" s="73">
        <f t="shared" si="8"/>
        <v>439651.02</v>
      </c>
      <c r="F30" s="73">
        <f t="shared" si="8"/>
        <v>8000</v>
      </c>
      <c r="G30" s="73">
        <f t="shared" si="8"/>
        <v>450000</v>
      </c>
      <c r="H30" s="73">
        <f t="shared" si="8"/>
        <v>36000</v>
      </c>
      <c r="I30" s="73">
        <f t="shared" si="8"/>
        <v>326331.02</v>
      </c>
      <c r="J30" s="73">
        <f t="shared" si="8"/>
        <v>32816</v>
      </c>
      <c r="K30" s="73">
        <f t="shared" si="8"/>
        <v>7000</v>
      </c>
      <c r="L30" s="73">
        <f t="shared" si="8"/>
        <v>0</v>
      </c>
      <c r="M30" s="73">
        <f t="shared" si="8"/>
        <v>12368631</v>
      </c>
      <c r="N30" s="73">
        <f t="shared" si="8"/>
        <v>12868631</v>
      </c>
    </row>
    <row r="31" spans="1:14" ht="12.75">
      <c r="A31" s="37"/>
      <c r="B31" s="39"/>
      <c r="C31" s="70"/>
      <c r="D31" s="70"/>
      <c r="E31" s="70"/>
      <c r="F31" s="70"/>
      <c r="G31" s="70"/>
      <c r="H31" s="70"/>
      <c r="I31" s="70"/>
      <c r="J31" s="70"/>
      <c r="K31" s="70"/>
      <c r="L31" s="70" t="s">
        <v>66</v>
      </c>
      <c r="M31" s="7"/>
      <c r="N31" s="7"/>
    </row>
    <row r="32" spans="1:12" s="7" customFormat="1" ht="12.75" customHeight="1">
      <c r="A32" s="37"/>
      <c r="B32" s="39" t="s">
        <v>86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</row>
    <row r="33" spans="1:14" s="7" customFormat="1" ht="12.75">
      <c r="A33" s="37"/>
      <c r="B33" s="39"/>
      <c r="C33" s="70"/>
      <c r="D33" s="70"/>
      <c r="E33" s="70"/>
      <c r="F33" s="70"/>
      <c r="G33" s="70"/>
      <c r="H33" s="70"/>
      <c r="I33" s="70"/>
      <c r="J33" s="70"/>
      <c r="K33" s="70"/>
      <c r="L33" s="136" t="s">
        <v>68</v>
      </c>
      <c r="M33" s="136"/>
      <c r="N33" s="136"/>
    </row>
    <row r="34" spans="1:12" s="7" customFormat="1" ht="12.75">
      <c r="A34" s="37"/>
      <c r="B34" s="39"/>
      <c r="C34" s="70"/>
      <c r="D34" s="70"/>
      <c r="E34" s="70"/>
      <c r="F34" s="70"/>
      <c r="G34" s="70"/>
      <c r="H34" s="70"/>
      <c r="I34" s="70"/>
      <c r="J34" s="70"/>
      <c r="K34" s="70"/>
      <c r="L34" s="70"/>
    </row>
    <row r="35" spans="1:14" ht="12.75">
      <c r="A35" s="1"/>
      <c r="B35" s="1"/>
      <c r="C35" s="1"/>
      <c r="D35" s="10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2.7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</row>
    <row r="37" spans="1:14" ht="12.7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</row>
    <row r="38" spans="1:14" ht="12.75">
      <c r="A38" s="7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s="7" customFormat="1" ht="12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7" customFormat="1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7" customFormat="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ht="12.75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</row>
    <row r="43" spans="1:14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7" customFormat="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ht="12.75">
      <c r="A47" s="7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</row>
    <row r="48" spans="1:14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="7" customFormat="1" ht="12.75"/>
    <row r="51" spans="1:14" ht="12.7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</row>
    <row r="52" spans="1:14" ht="12.7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</row>
    <row r="53" spans="1:14" s="7" customFormat="1" ht="12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7" customFormat="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7" customFormat="1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ht="12.7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</row>
    <row r="57" spans="1:14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7" customFormat="1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ht="12.75">
      <c r="A61" s="7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</row>
    <row r="62" spans="1:14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ht="12.75">
      <c r="A63" s="7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</row>
    <row r="64" s="7" customFormat="1" ht="12.75"/>
    <row r="65" spans="1:14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7" customFormat="1" ht="12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="7" customFormat="1" ht="12.75"/>
    <row r="69" s="7" customFormat="1" ht="12.75"/>
    <row r="70" spans="1:14" ht="12.75">
      <c r="A70" s="7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</row>
    <row r="71" spans="1:14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s="7" customFormat="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2.75">
      <c r="A74" s="7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</row>
    <row r="75" spans="1:14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s="7" customFormat="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2.75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</row>
    <row r="80" spans="1:14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="7" customFormat="1" ht="12.75"/>
    <row r="82" spans="1:14" s="7" customFormat="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="7" customFormat="1" ht="12.75"/>
    <row r="84" spans="1:14" ht="12.75">
      <c r="A84" s="7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</row>
    <row r="85" spans="1:14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7" customFormat="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2.75">
      <c r="A88" s="7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</row>
    <row r="89" spans="1:14" ht="12.75">
      <c r="A89" s="7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</row>
    <row r="90" spans="1:14" ht="12.75">
      <c r="A90" s="7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</row>
    <row r="91" spans="1:14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s="7" customFormat="1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="7" customFormat="1" ht="12.75"/>
    <row r="95" spans="1:14" s="7" customFormat="1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="7" customFormat="1" ht="12.75" customHeight="1"/>
    <row r="100" spans="1:14" s="7" customFormat="1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="7" customFormat="1" ht="12.75"/>
    <row r="102" spans="1:14" ht="12.7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</row>
    <row r="103" spans="1:14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ht="12.75">
      <c r="A104" s="7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</row>
    <row r="105" spans="1:14" s="7" customFormat="1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  <row r="106" spans="1:14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</row>
    <row r="107" spans="1:14" ht="12.75">
      <c r="A107" s="37"/>
      <c r="B107" s="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</row>
    <row r="108" spans="1:14" ht="12.75">
      <c r="A108" s="37"/>
      <c r="B108" s="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</row>
    <row r="109" spans="1:14" ht="12.75">
      <c r="A109" s="37"/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</row>
    <row r="110" spans="1:14" s="7" customFormat="1" ht="12.75">
      <c r="A110" s="37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</row>
    <row r="111" spans="1:14" ht="12.75">
      <c r="A111" s="37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</row>
    <row r="112" spans="1:14" s="7" customFormat="1" ht="12.75">
      <c r="A112" s="37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</row>
    <row r="113" spans="1:14" ht="12.75">
      <c r="A113" s="37"/>
      <c r="B113" s="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</row>
    <row r="114" spans="1:14" s="7" customFormat="1" ht="12.75">
      <c r="A114" s="37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</row>
    <row r="115" spans="1:14" s="7" customFormat="1" ht="12.75">
      <c r="A115" s="37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</row>
    <row r="116" spans="1:14" ht="12.75" customHeight="1">
      <c r="A116" s="37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</row>
    <row r="117" spans="1:14" ht="12.75">
      <c r="A117" s="37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</row>
    <row r="118" spans="1:14" ht="12.75">
      <c r="A118" s="37"/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</row>
    <row r="119" spans="1:14" s="7" customFormat="1" ht="12.75">
      <c r="A119" s="37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</row>
    <row r="120" spans="1:14" s="7" customFormat="1" ht="12.75">
      <c r="A120" s="37"/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</row>
    <row r="121" spans="1:14" s="7" customFormat="1" ht="12.75">
      <c r="A121" s="37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</row>
    <row r="122" spans="1:14" ht="12.75">
      <c r="A122" s="37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</row>
    <row r="123" spans="1:14" ht="12.75">
      <c r="A123" s="37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</row>
    <row r="124" spans="1:14" ht="12.75">
      <c r="A124" s="37"/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</row>
    <row r="125" spans="1:14" s="7" customFormat="1" ht="12.75">
      <c r="A125" s="37"/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</row>
    <row r="126" spans="1:14" ht="12.75">
      <c r="A126" s="37"/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</row>
    <row r="127" spans="1:14" ht="12.75">
      <c r="A127" s="37"/>
      <c r="B127" s="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</row>
    <row r="128" spans="1:14" ht="12.75">
      <c r="A128" s="37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</row>
    <row r="129" spans="1:14" ht="12.75">
      <c r="A129" s="37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</row>
    <row r="130" spans="1:14" s="7" customFormat="1" ht="12.75">
      <c r="A130" s="37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</row>
    <row r="131" spans="1:14" ht="12.75">
      <c r="A131" s="37"/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</row>
    <row r="132" spans="1:14" s="7" customFormat="1" ht="12.75">
      <c r="A132" s="37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</row>
    <row r="133" spans="1:14" s="7" customFormat="1" ht="12.75">
      <c r="A133" s="37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</row>
    <row r="134" spans="1:14" ht="12.75">
      <c r="A134" s="37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</row>
    <row r="135" spans="1:14" s="7" customFormat="1" ht="12.75">
      <c r="A135" s="37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</row>
    <row r="136" spans="1:14" ht="12.75">
      <c r="A136" s="37"/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</row>
    <row r="137" spans="1:14" ht="12.75">
      <c r="A137" s="37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</row>
    <row r="138" spans="1:14" ht="12.75">
      <c r="A138" s="37"/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</row>
    <row r="139" spans="1:14" ht="12.75">
      <c r="A139" s="37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</row>
    <row r="140" spans="1:14" ht="12.75">
      <c r="A140" s="37"/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</row>
    <row r="141" spans="1:14" ht="12.75">
      <c r="A141" s="37"/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</row>
    <row r="142" spans="1:14" ht="12.75">
      <c r="A142" s="37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</row>
    <row r="143" spans="1:14" ht="12.75">
      <c r="A143" s="37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</row>
    <row r="144" spans="1:14" ht="12.75">
      <c r="A144" s="37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</row>
    <row r="145" spans="1:14" ht="12.75">
      <c r="A145" s="37"/>
      <c r="B145" s="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</row>
    <row r="146" spans="1:14" ht="12.75">
      <c r="A146" s="37"/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</row>
    <row r="147" spans="1:14" ht="12.75">
      <c r="A147" s="37"/>
      <c r="B147" s="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</row>
    <row r="148" spans="1:14" ht="12.75">
      <c r="A148" s="37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</row>
    <row r="149" spans="1:14" ht="12.75">
      <c r="A149" s="37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</row>
    <row r="150" spans="1:14" ht="12.75">
      <c r="A150" s="37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</row>
    <row r="151" spans="1:14" ht="12.75">
      <c r="A151" s="37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</row>
    <row r="152" spans="1:14" ht="12.75">
      <c r="A152" s="37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</row>
    <row r="153" spans="1:14" ht="12.75">
      <c r="A153" s="37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</row>
    <row r="154" spans="1:14" ht="12.75">
      <c r="A154" s="37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</row>
    <row r="155" spans="1:14" ht="12.75">
      <c r="A155" s="37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</row>
    <row r="156" spans="1:14" ht="12.75">
      <c r="A156" s="37"/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</row>
    <row r="157" spans="1:14" ht="12.75">
      <c r="A157" s="37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</row>
    <row r="158" spans="1:14" ht="12.75">
      <c r="A158" s="37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</row>
    <row r="159" spans="1:14" ht="12.75">
      <c r="A159" s="37"/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</row>
    <row r="160" spans="1:14" ht="12.75">
      <c r="A160" s="37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</row>
    <row r="161" spans="1:14" ht="12.75">
      <c r="A161" s="37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</row>
    <row r="162" spans="1:14" ht="12.75">
      <c r="A162" s="37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</row>
    <row r="163" spans="1:14" ht="12.75">
      <c r="A163" s="37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</row>
    <row r="164" spans="1:14" ht="12.75">
      <c r="A164" s="37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</row>
    <row r="165" spans="1:14" ht="12.75">
      <c r="A165" s="37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</row>
    <row r="166" spans="1:14" ht="12.75">
      <c r="A166" s="37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</row>
    <row r="167" spans="1:14" ht="12.75">
      <c r="A167" s="37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</row>
    <row r="168" spans="1:14" ht="12.75">
      <c r="A168" s="37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</row>
    <row r="169" spans="1:14" ht="12.75">
      <c r="A169" s="37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</row>
    <row r="170" spans="1:14" ht="12.75">
      <c r="A170" s="37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</row>
    <row r="171" spans="1:14" ht="12.75">
      <c r="A171" s="37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</row>
    <row r="172" spans="1:14" ht="12.75">
      <c r="A172" s="37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</row>
    <row r="173" spans="1:14" ht="12.75">
      <c r="A173" s="37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</row>
    <row r="174" spans="1:14" ht="12.75">
      <c r="A174" s="37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</row>
    <row r="175" spans="1:14" ht="12.75">
      <c r="A175" s="37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</row>
    <row r="176" spans="1:14" ht="12.75">
      <c r="A176" s="37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</row>
    <row r="177" spans="1:14" ht="12.75">
      <c r="A177" s="37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</row>
    <row r="178" spans="1:14" ht="12.75">
      <c r="A178" s="37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</row>
    <row r="179" spans="1:14" ht="12.75">
      <c r="A179" s="37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</row>
    <row r="180" spans="1:14" ht="12.75">
      <c r="A180" s="37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</row>
    <row r="181" spans="1:14" ht="12.75">
      <c r="A181" s="37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</row>
    <row r="182" spans="1:14" ht="12.75">
      <c r="A182" s="37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</row>
    <row r="183" spans="1:14" ht="12.75">
      <c r="A183" s="37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</row>
    <row r="184" spans="1:14" ht="12.75">
      <c r="A184" s="37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</row>
    <row r="185" spans="1:14" ht="12.75">
      <c r="A185" s="37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</row>
    <row r="186" spans="1:14" ht="12.75">
      <c r="A186" s="37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</row>
    <row r="187" spans="1:14" ht="12.75">
      <c r="A187" s="37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</row>
    <row r="188" spans="1:14" ht="12.75">
      <c r="A188" s="37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</row>
    <row r="189" spans="1:14" ht="12.75">
      <c r="A189" s="37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</row>
    <row r="190" spans="1:14" ht="12.75">
      <c r="A190" s="37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</row>
    <row r="191" spans="1:14" ht="12.75">
      <c r="A191" s="37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</row>
    <row r="192" spans="1:14" ht="12.75">
      <c r="A192" s="37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</row>
    <row r="193" spans="1:14" ht="12.75">
      <c r="A193" s="37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</row>
    <row r="194" spans="1:14" ht="12.75">
      <c r="A194" s="37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</row>
    <row r="195" spans="1:14" ht="12.75">
      <c r="A195" s="37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</row>
    <row r="196" spans="1:14" ht="12.75">
      <c r="A196" s="37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</row>
    <row r="197" spans="1:14" ht="12.75">
      <c r="A197" s="37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</row>
    <row r="198" spans="1:14" ht="12.75">
      <c r="A198" s="37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</row>
    <row r="199" spans="1:14" ht="12.75">
      <c r="A199" s="37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</row>
    <row r="200" spans="1:14" ht="12.75">
      <c r="A200" s="37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</row>
    <row r="201" spans="1:14" ht="12.75">
      <c r="A201" s="37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</row>
    <row r="202" spans="1:14" ht="12.75">
      <c r="A202" s="37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</row>
    <row r="203" spans="1:14" ht="12.75">
      <c r="A203" s="37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</row>
    <row r="204" spans="1:14" ht="12.75">
      <c r="A204" s="37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</row>
    <row r="205" spans="1:14" ht="12.75">
      <c r="A205" s="37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</row>
    <row r="206" spans="1:14" ht="12.75">
      <c r="A206" s="37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</row>
    <row r="207" spans="1:14" ht="12.75">
      <c r="A207" s="37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</row>
    <row r="208" spans="1:14" ht="12.75">
      <c r="A208" s="37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</row>
    <row r="209" spans="1:14" ht="12.75">
      <c r="A209" s="37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</row>
    <row r="210" spans="1:14" ht="12.75">
      <c r="A210" s="37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</row>
    <row r="211" spans="1:14" ht="12.75">
      <c r="A211" s="37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</row>
    <row r="212" spans="1:14" ht="12.75">
      <c r="A212" s="37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</row>
    <row r="213" spans="1:14" ht="12.75">
      <c r="A213" s="37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</row>
    <row r="214" spans="1:14" ht="12.75">
      <c r="A214" s="37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</row>
    <row r="215" spans="1:14" ht="12.75">
      <c r="A215" s="37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</row>
    <row r="216" spans="1:14" ht="12.75">
      <c r="A216" s="37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</row>
    <row r="217" spans="1:14" ht="12.75">
      <c r="A217" s="37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</row>
    <row r="218" spans="1:14" ht="12.75">
      <c r="A218" s="37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</row>
    <row r="219" spans="1:14" ht="12.75">
      <c r="A219" s="37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</row>
    <row r="220" spans="1:14" ht="12.75">
      <c r="A220" s="37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</row>
    <row r="221" spans="1:14" ht="12.75">
      <c r="A221" s="37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</row>
    <row r="222" spans="1:14" ht="12.75">
      <c r="A222" s="37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</row>
    <row r="223" spans="1:14" ht="12.75">
      <c r="A223" s="37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</row>
    <row r="224" spans="1:14" ht="12.75">
      <c r="A224" s="37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</row>
    <row r="225" spans="1:14" ht="12.75">
      <c r="A225" s="37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</row>
    <row r="226" spans="1:14" ht="12.75">
      <c r="A226" s="37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</row>
    <row r="227" spans="1:14" ht="12.75">
      <c r="A227" s="37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</row>
    <row r="228" spans="1:14" ht="12.75">
      <c r="A228" s="37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</row>
    <row r="229" spans="1:14" ht="12.75">
      <c r="A229" s="37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</row>
    <row r="230" spans="1:14" ht="12.75">
      <c r="A230" s="37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</row>
    <row r="231" spans="1:14" ht="12.75">
      <c r="A231" s="37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</row>
    <row r="232" spans="1:14" ht="12.75">
      <c r="A232" s="37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</row>
    <row r="233" spans="1:14" ht="12.75">
      <c r="A233" s="37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</row>
    <row r="234" spans="1:14" ht="12.75">
      <c r="A234" s="37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</row>
    <row r="235" spans="1:14" ht="12.75">
      <c r="A235" s="37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</row>
    <row r="236" spans="1:14" ht="12.75">
      <c r="A236" s="37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</row>
    <row r="237" spans="1:14" ht="12.75">
      <c r="A237" s="37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</row>
    <row r="238" spans="1:14" ht="12.75">
      <c r="A238" s="37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</row>
    <row r="239" spans="1:14" ht="12.75">
      <c r="A239" s="37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</row>
    <row r="240" spans="1:14" ht="12.75">
      <c r="A240" s="37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</row>
    <row r="241" spans="1:14" ht="12.75">
      <c r="A241" s="37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</row>
    <row r="242" spans="1:14" ht="12.75">
      <c r="A242" s="37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</row>
    <row r="243" spans="1:14" ht="12.75">
      <c r="A243" s="37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</row>
    <row r="244" spans="1:14" ht="12.75">
      <c r="A244" s="37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</row>
    <row r="245" spans="1:14" ht="12.75">
      <c r="A245" s="37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</row>
    <row r="246" spans="1:14" ht="12.75">
      <c r="A246" s="37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</row>
    <row r="247" spans="1:14" ht="12.75">
      <c r="A247" s="37"/>
      <c r="B247" s="9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</row>
    <row r="248" spans="1:14" ht="12.75">
      <c r="A248" s="37"/>
      <c r="B248" s="9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</row>
    <row r="249" spans="1:14" ht="12.75">
      <c r="A249" s="37"/>
      <c r="B249" s="9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</row>
    <row r="250" spans="1:14" ht="12.75">
      <c r="A250" s="37"/>
      <c r="B250" s="9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</row>
    <row r="251" spans="1:14" ht="12.75">
      <c r="A251" s="37"/>
      <c r="B251" s="9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</row>
    <row r="252" spans="1:14" ht="12.75">
      <c r="A252" s="37"/>
      <c r="B252" s="9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</row>
    <row r="253" spans="1:14" ht="12.75">
      <c r="A253" s="37"/>
      <c r="B253" s="9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</row>
    <row r="254" spans="1:14" ht="12.75">
      <c r="A254" s="37"/>
      <c r="B254" s="9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</row>
    <row r="255" spans="1:14" ht="12.75">
      <c r="A255" s="37"/>
      <c r="B255" s="9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</row>
    <row r="256" spans="1:14" ht="12.75">
      <c r="A256" s="37"/>
      <c r="B256" s="9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</row>
    <row r="257" spans="1:14" ht="12.75">
      <c r="A257" s="37"/>
      <c r="B257" s="9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</row>
    <row r="258" spans="1:14" ht="12.75">
      <c r="A258" s="37"/>
      <c r="B258" s="9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</row>
    <row r="259" spans="1:14" ht="12.75">
      <c r="A259" s="37"/>
      <c r="B259" s="9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</row>
    <row r="260" spans="1:14" ht="12.75">
      <c r="A260" s="37"/>
      <c r="B260" s="9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</row>
    <row r="261" spans="1:14" ht="12.75">
      <c r="A261" s="37"/>
      <c r="B261" s="9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</row>
    <row r="262" spans="1:14" ht="12.75">
      <c r="A262" s="37"/>
      <c r="B262" s="9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</row>
    <row r="263" spans="1:14" ht="12.75">
      <c r="A263" s="37"/>
      <c r="B263" s="9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</row>
    <row r="264" spans="1:14" ht="12.75">
      <c r="A264" s="37"/>
      <c r="B264" s="9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</row>
    <row r="265" spans="1:14" ht="12.75">
      <c r="A265" s="37"/>
      <c r="B265" s="9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</row>
    <row r="266" spans="1:14" ht="12.75">
      <c r="A266" s="37"/>
      <c r="B266" s="9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</row>
    <row r="267" spans="1:14" ht="12.75">
      <c r="A267" s="37"/>
      <c r="B267" s="9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</row>
    <row r="268" spans="1:14" ht="12.75">
      <c r="A268" s="37"/>
      <c r="B268" s="9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</row>
    <row r="269" spans="1:14" ht="12.75">
      <c r="A269" s="37"/>
      <c r="B269" s="9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</row>
    <row r="270" spans="1:14" ht="12.75">
      <c r="A270" s="37"/>
      <c r="B270" s="9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</row>
    <row r="271" spans="1:14" ht="12.75">
      <c r="A271" s="37"/>
      <c r="B271" s="9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</row>
    <row r="272" spans="1:14" ht="12.75">
      <c r="A272" s="37"/>
      <c r="B272" s="9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</row>
    <row r="273" spans="1:14" ht="12.75">
      <c r="A273" s="37"/>
      <c r="B273" s="9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</row>
    <row r="274" spans="1:14" ht="12.75">
      <c r="A274" s="37"/>
      <c r="B274" s="9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</row>
    <row r="275" spans="1:14" ht="12.75">
      <c r="A275" s="37"/>
      <c r="B275" s="9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</row>
    <row r="276" spans="1:14" ht="12.75">
      <c r="A276" s="37"/>
      <c r="B276" s="9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</row>
    <row r="277" spans="1:14" ht="12.75">
      <c r="A277" s="37"/>
      <c r="B277" s="9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</row>
    <row r="278" spans="1:14" ht="12.75">
      <c r="A278" s="37"/>
      <c r="B278" s="9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</row>
    <row r="279" spans="1:14" ht="12.75">
      <c r="A279" s="37"/>
      <c r="B279" s="9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</row>
    <row r="280" spans="1:14" ht="12.75">
      <c r="A280" s="37"/>
      <c r="B280" s="9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</row>
    <row r="281" spans="1:14" ht="12.75">
      <c r="A281" s="37"/>
      <c r="B281" s="9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</row>
    <row r="282" spans="1:14" ht="12.75">
      <c r="A282" s="37"/>
      <c r="B282" s="9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</row>
    <row r="283" spans="1:14" ht="12.75">
      <c r="A283" s="37"/>
      <c r="B283" s="9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</row>
    <row r="284" spans="1:14" ht="12.75">
      <c r="A284" s="37"/>
      <c r="B284" s="9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</row>
    <row r="285" spans="1:14" ht="12.75">
      <c r="A285" s="37"/>
      <c r="B285" s="9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</row>
    <row r="286" spans="1:14" ht="12.75">
      <c r="A286" s="37"/>
      <c r="B286" s="9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</row>
    <row r="287" spans="1:14" ht="12.75">
      <c r="A287" s="37"/>
      <c r="B287" s="9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</row>
    <row r="288" spans="1:14" ht="12.75">
      <c r="A288" s="37"/>
      <c r="B288" s="9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</row>
    <row r="289" spans="1:14" ht="12.75">
      <c r="A289" s="37"/>
      <c r="B289" s="9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</row>
    <row r="290" spans="1:14" ht="12.75">
      <c r="A290" s="37"/>
      <c r="B290" s="9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</row>
    <row r="291" spans="1:14" ht="12.75">
      <c r="A291" s="37"/>
      <c r="B291" s="9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</row>
    <row r="292" spans="1:14" ht="12.75">
      <c r="A292" s="37"/>
      <c r="B292" s="9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</row>
    <row r="293" spans="1:14" ht="12.75">
      <c r="A293" s="37"/>
      <c r="B293" s="9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4" spans="1:14" ht="12.75">
      <c r="A294" s="37"/>
      <c r="B294" s="9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</row>
    <row r="295" spans="1:14" ht="12.75">
      <c r="A295" s="37"/>
      <c r="B295" s="9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</row>
    <row r="296" spans="1:14" ht="12.75">
      <c r="A296" s="37"/>
      <c r="B296" s="9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</row>
    <row r="297" spans="1:14" ht="12.75">
      <c r="A297" s="37"/>
      <c r="B297" s="9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</row>
    <row r="298" spans="1:14" ht="12.75">
      <c r="A298" s="37"/>
      <c r="B298" s="9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</row>
    <row r="299" spans="1:14" ht="12.75">
      <c r="A299" s="37"/>
      <c r="B299" s="9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</row>
    <row r="300" spans="1:14" ht="12.75">
      <c r="A300" s="37"/>
      <c r="B300" s="9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</row>
    <row r="301" spans="1:14" ht="12.75">
      <c r="A301" s="37"/>
      <c r="B301" s="9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</row>
    <row r="302" spans="1:14" ht="12.75">
      <c r="A302" s="37"/>
      <c r="B302" s="9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</row>
    <row r="303" spans="1:14" ht="12.75">
      <c r="A303" s="37"/>
      <c r="B303" s="9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</row>
    <row r="304" spans="1:14" ht="12.75">
      <c r="A304" s="37"/>
      <c r="B304" s="9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</row>
    <row r="305" spans="1:14" ht="12.75">
      <c r="A305" s="37"/>
      <c r="B305" s="9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</row>
    <row r="306" spans="1:14" ht="12.75">
      <c r="A306" s="37"/>
      <c r="B306" s="9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</row>
    <row r="307" spans="1:14" ht="12.75">
      <c r="A307" s="37"/>
      <c r="B307" s="9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</row>
    <row r="308" spans="1:14" ht="12.75">
      <c r="A308" s="37"/>
      <c r="B308" s="9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</row>
    <row r="309" spans="1:14" ht="12.75">
      <c r="A309" s="37"/>
      <c r="B309" s="9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</row>
    <row r="310" spans="1:14" ht="12.75">
      <c r="A310" s="37"/>
      <c r="B310" s="9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</row>
    <row r="311" spans="1:14" ht="12.75">
      <c r="A311" s="37"/>
      <c r="B311" s="9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</row>
    <row r="312" spans="1:14" ht="12.75">
      <c r="A312" s="37"/>
      <c r="B312" s="9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</row>
    <row r="313" spans="1:14" ht="12.75">
      <c r="A313" s="37"/>
      <c r="B313" s="9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</row>
    <row r="314" spans="1:14" ht="12.75">
      <c r="A314" s="37"/>
      <c r="B314" s="9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</row>
    <row r="315" spans="1:14" ht="12.75">
      <c r="A315" s="37"/>
      <c r="B315" s="9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</row>
    <row r="316" spans="1:14" ht="12.75">
      <c r="A316" s="37"/>
      <c r="B316" s="9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</row>
    <row r="317" spans="1:14" ht="12.75">
      <c r="A317" s="37"/>
      <c r="B317" s="9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</row>
    <row r="318" spans="1:14" ht="12.75">
      <c r="A318" s="37"/>
      <c r="B318" s="9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</row>
    <row r="319" spans="1:14" ht="12.75">
      <c r="A319" s="37"/>
      <c r="B319" s="9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</row>
    <row r="320" spans="1:14" ht="12.75">
      <c r="A320" s="37"/>
      <c r="B320" s="9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</row>
    <row r="321" spans="1:14" ht="12.75">
      <c r="A321" s="37"/>
      <c r="B321" s="9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</row>
    <row r="322" spans="1:14" ht="12.75">
      <c r="A322" s="37"/>
      <c r="B322" s="9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</row>
    <row r="323" spans="1:14" ht="12.75">
      <c r="A323" s="37"/>
      <c r="B323" s="9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</row>
    <row r="324" spans="1:14" ht="12.75">
      <c r="A324" s="37"/>
      <c r="B324" s="9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</row>
    <row r="325" spans="1:14" ht="12.75">
      <c r="A325" s="37"/>
      <c r="B325" s="9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</row>
    <row r="326" spans="1:14" ht="12.75">
      <c r="A326" s="37"/>
      <c r="B326" s="9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</row>
    <row r="327" spans="1:14" ht="12.75">
      <c r="A327" s="37"/>
      <c r="B327" s="9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</row>
    <row r="328" spans="1:14" ht="12.75">
      <c r="A328" s="37"/>
      <c r="B328" s="9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</row>
    <row r="329" spans="1:14" ht="12.75">
      <c r="A329" s="37"/>
      <c r="B329" s="9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</row>
    <row r="330" spans="1:14" ht="12.75">
      <c r="A330" s="37"/>
      <c r="B330" s="9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</row>
    <row r="331" spans="1:14" ht="12.75">
      <c r="A331" s="37"/>
      <c r="B331" s="9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</row>
    <row r="332" spans="1:14" ht="12.75">
      <c r="A332" s="37"/>
      <c r="B332" s="9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</row>
    <row r="333" spans="1:14" ht="12.75">
      <c r="A333" s="37"/>
      <c r="B333" s="9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</row>
    <row r="334" spans="1:14" ht="12.75">
      <c r="A334" s="37"/>
      <c r="B334" s="9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</row>
    <row r="335" spans="1:14" ht="12.75">
      <c r="A335" s="37"/>
      <c r="B335" s="9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</row>
    <row r="336" spans="1:14" ht="12.75">
      <c r="A336" s="37"/>
      <c r="B336" s="9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</row>
    <row r="337" spans="1:14" ht="12.75">
      <c r="A337" s="37"/>
      <c r="B337" s="9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</row>
    <row r="338" spans="1:14" ht="12.75">
      <c r="A338" s="37"/>
      <c r="B338" s="9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</row>
    <row r="339" spans="1:14" ht="12.75">
      <c r="A339" s="37"/>
      <c r="B339" s="9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</row>
    <row r="340" spans="1:14" ht="12.75">
      <c r="A340" s="37"/>
      <c r="B340" s="9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</row>
    <row r="341" spans="1:14" ht="12.75">
      <c r="A341" s="37"/>
      <c r="B341" s="9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</row>
    <row r="342" spans="1:14" ht="12.75">
      <c r="A342" s="37"/>
      <c r="B342" s="9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</row>
    <row r="343" spans="1:14" ht="12.75">
      <c r="A343" s="37"/>
      <c r="B343" s="9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</row>
    <row r="344" spans="1:14" ht="12.75">
      <c r="A344" s="37"/>
      <c r="B344" s="9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</row>
    <row r="345" spans="1:14" ht="12.75">
      <c r="A345" s="37"/>
      <c r="B345" s="9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1:14" ht="12.75">
      <c r="A346" s="37"/>
      <c r="B346" s="9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1:14" ht="12.75">
      <c r="A347" s="37"/>
      <c r="B347" s="9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</row>
    <row r="348" spans="1:14" ht="12.75">
      <c r="A348" s="37"/>
      <c r="B348" s="9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</row>
    <row r="349" spans="1:14" ht="12.75">
      <c r="A349" s="37"/>
      <c r="B349" s="9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</row>
    <row r="350" spans="1:14" ht="12.75">
      <c r="A350" s="37"/>
      <c r="B350" s="9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</row>
    <row r="351" spans="1:14" ht="12.75">
      <c r="A351" s="37"/>
      <c r="B351" s="9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</row>
    <row r="352" spans="1:14" ht="12.75">
      <c r="A352" s="37"/>
      <c r="B352" s="9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</row>
    <row r="353" spans="1:14" ht="12.75">
      <c r="A353" s="37"/>
      <c r="B353" s="9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</row>
    <row r="354" spans="1:14" ht="12.75">
      <c r="A354" s="37"/>
      <c r="B354" s="9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1:14" ht="12.75">
      <c r="A355" s="37"/>
      <c r="B355" s="9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1:14" ht="12.75">
      <c r="A356" s="37"/>
      <c r="B356" s="9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1:14" ht="12.75">
      <c r="A357" s="37"/>
      <c r="B357" s="9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</row>
    <row r="358" spans="1:14" ht="12.75">
      <c r="A358" s="37"/>
      <c r="B358" s="9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</row>
    <row r="359" spans="1:14" ht="12.75">
      <c r="A359" s="37"/>
      <c r="B359" s="9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</row>
    <row r="360" spans="1:14" ht="12.75">
      <c r="A360" s="37"/>
      <c r="B360" s="9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</row>
    <row r="361" spans="1:14" ht="12.75">
      <c r="A361" s="37"/>
      <c r="B361" s="9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</row>
    <row r="362" spans="1:14" ht="12.75">
      <c r="A362" s="37"/>
      <c r="B362" s="9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</row>
    <row r="363" spans="1:14" ht="12.75">
      <c r="A363" s="37"/>
      <c r="B363" s="9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</row>
    <row r="364" spans="1:14" ht="12.75">
      <c r="A364" s="37"/>
      <c r="B364" s="9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</row>
    <row r="365" spans="1:14" ht="12.75">
      <c r="A365" s="37"/>
      <c r="B365" s="9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1:14" ht="12.75">
      <c r="A366" s="37"/>
      <c r="B366" s="9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</row>
    <row r="367" spans="1:14" ht="12.75">
      <c r="A367" s="37"/>
      <c r="B367" s="9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</row>
    <row r="368" spans="1:14" ht="12.75">
      <c r="A368" s="37"/>
      <c r="B368" s="9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</row>
    <row r="369" spans="1:14" ht="12.75">
      <c r="A369" s="37"/>
      <c r="B369" s="9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</row>
    <row r="370" spans="1:14" ht="12.75">
      <c r="A370" s="37"/>
      <c r="B370" s="9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</row>
    <row r="371" spans="1:14" ht="12.75">
      <c r="A371" s="37"/>
      <c r="B371" s="9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</row>
    <row r="372" spans="1:14" ht="12.75">
      <c r="A372" s="37"/>
      <c r="B372" s="9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</row>
    <row r="373" spans="1:14" ht="12.75">
      <c r="A373" s="37"/>
      <c r="B373" s="9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</row>
    <row r="374" spans="1:14" ht="12.75">
      <c r="A374" s="37"/>
      <c r="B374" s="9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</row>
    <row r="375" spans="1:14" ht="12.75">
      <c r="A375" s="37"/>
      <c r="B375" s="9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</row>
    <row r="376" spans="1:14" ht="12.75">
      <c r="A376" s="37"/>
      <c r="B376" s="9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</row>
    <row r="377" spans="1:14" ht="12.75">
      <c r="A377" s="37"/>
      <c r="B377" s="9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</row>
    <row r="378" spans="1:14" ht="12.75">
      <c r="A378" s="37"/>
      <c r="B378" s="9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</row>
    <row r="379" spans="1:14" ht="12.75">
      <c r="A379" s="37"/>
      <c r="B379" s="9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</row>
    <row r="380" spans="1:14" ht="12.75">
      <c r="A380" s="37"/>
      <c r="B380" s="9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</row>
    <row r="381" spans="1:14" ht="12.75">
      <c r="A381" s="37"/>
      <c r="B381" s="9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</row>
    <row r="382" spans="1:14" ht="12.75">
      <c r="A382" s="37"/>
      <c r="B382" s="9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</row>
    <row r="383" spans="1:14" ht="12.75">
      <c r="A383" s="37"/>
      <c r="B383" s="9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</row>
    <row r="384" spans="1:14" ht="12.75">
      <c r="A384" s="37"/>
      <c r="B384" s="9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</row>
    <row r="385" spans="1:14" ht="12.75">
      <c r="A385" s="37"/>
      <c r="B385" s="9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</row>
    <row r="386" spans="1:14" ht="12.75">
      <c r="A386" s="37"/>
      <c r="B386" s="9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</row>
    <row r="387" spans="1:14" ht="12.75">
      <c r="A387" s="37"/>
      <c r="B387" s="9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</row>
    <row r="388" spans="1:14" ht="12.75">
      <c r="A388" s="37"/>
      <c r="B388" s="9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</row>
    <row r="389" spans="1:14" ht="12.75">
      <c r="A389" s="37"/>
      <c r="B389" s="9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</row>
    <row r="390" spans="1:14" ht="12.75">
      <c r="A390" s="37"/>
      <c r="B390" s="9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</row>
    <row r="391" spans="1:14" ht="12.75">
      <c r="A391" s="37"/>
      <c r="B391" s="9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</row>
    <row r="392" spans="1:14" ht="12.75">
      <c r="A392" s="37"/>
      <c r="B392" s="9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</row>
    <row r="393" spans="1:14" ht="12.75">
      <c r="A393" s="37"/>
      <c r="B393" s="9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</row>
  </sheetData>
  <sheetProtection/>
  <mergeCells count="3">
    <mergeCell ref="A2:N2"/>
    <mergeCell ref="D3:E3"/>
    <mergeCell ref="L33:N33"/>
  </mergeCells>
  <printOptions horizontalCentered="1"/>
  <pageMargins left="0.1968503937007874" right="0.1968503937007874" top="0.4330708661417323" bottom="0.3937007874015748" header="0.31496062992125984" footer="0.1968503937007874"/>
  <pageSetup firstPageNumber="4" useFirstPageNumber="1" fitToHeight="0" fitToWidth="1" horizontalDpi="300" verticalDpi="300" orientation="landscape" paperSize="9" scale="80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31"/>
  <sheetViews>
    <sheetView tabSelected="1" zoomScalePageLayoutView="0" workbookViewId="0" topLeftCell="A7">
      <selection activeCell="E13" sqref="E13"/>
    </sheetView>
  </sheetViews>
  <sheetFormatPr defaultColWidth="9.140625" defaultRowHeight="12.75"/>
  <sheetData>
    <row r="3" ht="12.75">
      <c r="A3" s="102" t="s">
        <v>60</v>
      </c>
    </row>
    <row r="5" ht="12.75">
      <c r="A5" s="102" t="s">
        <v>61</v>
      </c>
    </row>
    <row r="7" ht="12.75">
      <c r="A7" s="102" t="s">
        <v>77</v>
      </c>
    </row>
    <row r="9" ht="12.75">
      <c r="A9" s="102" t="s">
        <v>87</v>
      </c>
    </row>
    <row r="10" ht="12.75">
      <c r="A10" s="102" t="s">
        <v>88</v>
      </c>
    </row>
    <row r="11" ht="12.75">
      <c r="A11" s="102" t="s">
        <v>89</v>
      </c>
    </row>
    <row r="13" ht="12.75">
      <c r="A13" s="102" t="s">
        <v>91</v>
      </c>
    </row>
    <row r="14" ht="12.75">
      <c r="A14" s="102" t="s">
        <v>92</v>
      </c>
    </row>
    <row r="15" ht="12.75">
      <c r="A15" s="102" t="s">
        <v>93</v>
      </c>
    </row>
    <row r="17" ht="12.75">
      <c r="A17" s="102" t="s">
        <v>90</v>
      </c>
    </row>
    <row r="18" ht="12.75">
      <c r="A18" s="102" t="s">
        <v>62</v>
      </c>
    </row>
    <row r="20" ht="12.75">
      <c r="A20" s="102" t="s">
        <v>94</v>
      </c>
    </row>
    <row r="21" ht="12.75">
      <c r="A21" s="102"/>
    </row>
    <row r="22" ht="12.75">
      <c r="A22" s="102" t="s">
        <v>98</v>
      </c>
    </row>
    <row r="23" ht="12.75">
      <c r="A23" s="102"/>
    </row>
    <row r="25" ht="12.75">
      <c r="A25" s="102" t="s">
        <v>63</v>
      </c>
    </row>
    <row r="29" ht="12.75">
      <c r="H29" s="102" t="s">
        <v>64</v>
      </c>
    </row>
    <row r="31" ht="12.75">
      <c r="H31" s="102" t="s">
        <v>65</v>
      </c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Racunovodstvo</cp:lastModifiedBy>
  <cp:lastPrinted>2017-12-13T08:49:50Z</cp:lastPrinted>
  <dcterms:created xsi:type="dcterms:W3CDTF">2013-09-11T11:00:21Z</dcterms:created>
  <dcterms:modified xsi:type="dcterms:W3CDTF">2017-12-13T08:54:42Z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