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PLAN 2017 ŠKOLA" sheetId="1" r:id="rId1"/>
    <sheet name="KUHINJA" sheetId="2" r:id="rId2"/>
  </sheets>
  <definedNames/>
  <calcPr fullCalcOnLoad="1"/>
</workbook>
</file>

<file path=xl/sharedStrings.xml><?xml version="1.0" encoding="utf-8"?>
<sst xmlns="http://schemas.openxmlformats.org/spreadsheetml/2006/main" count="143" uniqueCount="136">
  <si>
    <t>Premije osiguranja</t>
  </si>
  <si>
    <t>Reprezentacija</t>
  </si>
  <si>
    <t>Ante Starčevića 14</t>
  </si>
  <si>
    <t>021/695-020 i 021/695-029 /fax</t>
  </si>
  <si>
    <t>os-s.ivicevica@st.t-com.hr</t>
  </si>
  <si>
    <t>17-047-002</t>
  </si>
  <si>
    <t>OSNOVNA ŠKOLA STJEPANA IVIČEVIĆA</t>
  </si>
  <si>
    <t>Usluge telefona pošte i prijevoza</t>
  </si>
  <si>
    <t>R0228</t>
  </si>
  <si>
    <t>Službena putovanja</t>
  </si>
  <si>
    <t>R0231</t>
  </si>
  <si>
    <t>Zdravstvene i veterinarske usluge</t>
  </si>
  <si>
    <t>Uredski materijal i ostali materijalni rashodi</t>
  </si>
  <si>
    <t>R0232</t>
  </si>
  <si>
    <t>R0233</t>
  </si>
  <si>
    <t>R0234</t>
  </si>
  <si>
    <t>R0235</t>
  </si>
  <si>
    <t>R0236</t>
  </si>
  <si>
    <t>R0237</t>
  </si>
  <si>
    <t>R0238</t>
  </si>
  <si>
    <t>R0239</t>
  </si>
  <si>
    <t>R0240</t>
  </si>
  <si>
    <t>R0241</t>
  </si>
  <si>
    <t>R0242</t>
  </si>
  <si>
    <t>R0243</t>
  </si>
  <si>
    <t>R0244</t>
  </si>
  <si>
    <t>R0245</t>
  </si>
  <si>
    <t>R0246</t>
  </si>
  <si>
    <t>R0247</t>
  </si>
  <si>
    <t>R0248</t>
  </si>
  <si>
    <t>Materijal i sirovine</t>
  </si>
  <si>
    <t>Energija</t>
  </si>
  <si>
    <t>Materijal i dijelovi za tekuće i investicijsko održavanje</t>
  </si>
  <si>
    <t xml:space="preserve">Sitni inventar 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</si>
  <si>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</si>
  <si>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</si>
  <si>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</si>
  <si>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</si>
  <si>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</si>
  <si>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</si>
  <si>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Članarine</t>
  </si>
  <si>
    <t>Zatezne kamate</t>
  </si>
  <si>
    <t>Ostale nespomenuti financijski rashodi</t>
  </si>
  <si>
    <t>R0269</t>
  </si>
  <si>
    <t>PROCJENJENA VRIJEDNOST BEZ PDV-a</t>
  </si>
  <si>
    <t>PLANIRANA VRIJEDNOST S PDV-om</t>
  </si>
  <si>
    <t>Papir za fotokopiranje</t>
  </si>
  <si>
    <t>Kreda</t>
  </si>
  <si>
    <t>Flomasteri za magnetne table</t>
  </si>
  <si>
    <t xml:space="preserve">Spužve </t>
  </si>
  <si>
    <t>Brisači za magnetne table</t>
  </si>
  <si>
    <t>Materijal za estetsko uređenje škole</t>
  </si>
  <si>
    <t>Materijal za školski vrt i eko sekciju</t>
  </si>
  <si>
    <t>Materijal za izvođenje nastave likovne kulture</t>
  </si>
  <si>
    <t>Materijal za izvođenje pokusa</t>
  </si>
  <si>
    <t>Baterije razne</t>
  </si>
  <si>
    <t>Glasila razna</t>
  </si>
  <si>
    <t>Stručna literatura</t>
  </si>
  <si>
    <t>Nastavna pomagala</t>
  </si>
  <si>
    <t>Lož ulje za kotlovnicu</t>
  </si>
  <si>
    <t>Električna energija</t>
  </si>
  <si>
    <t>Prijevoz učenika putnika</t>
  </si>
  <si>
    <t>Telefon</t>
  </si>
  <si>
    <t>Internet</t>
  </si>
  <si>
    <t>Poštanske markice</t>
  </si>
  <si>
    <t>Prijevoz na natjecanja i smotre</t>
  </si>
  <si>
    <t>Plin</t>
  </si>
  <si>
    <t>Objava natječaja</t>
  </si>
  <si>
    <t>Voda</t>
  </si>
  <si>
    <t>Odvoz i deponiranje smeća</t>
  </si>
  <si>
    <t>Dezinsekcija i deratizacija</t>
  </si>
  <si>
    <t>Dimnjačar</t>
  </si>
  <si>
    <t>Čuvanje objekta</t>
  </si>
  <si>
    <t>Vodna naknada</t>
  </si>
  <si>
    <t>Usluge čišćenja i pranja</t>
  </si>
  <si>
    <t>Sanitarni pregledi i tečajevi</t>
  </si>
  <si>
    <t>Lijekovi za prvu pomoć</t>
  </si>
  <si>
    <t>Obavljenje poslova zaštite na radu</t>
  </si>
  <si>
    <t>Izrade projekata</t>
  </si>
  <si>
    <t>Usluge nadzora</t>
  </si>
  <si>
    <t>Ugovori o djelu</t>
  </si>
  <si>
    <t>Održavanje software-a</t>
  </si>
  <si>
    <t>Najam fotokopirnog stroja</t>
  </si>
  <si>
    <t>Tisak i grafika</t>
  </si>
  <si>
    <t>Uređenje prostora</t>
  </si>
  <si>
    <t>Materijal za higijenske potrebe i njegu</t>
  </si>
  <si>
    <t>Materijal i sredstva za čišćenje</t>
  </si>
  <si>
    <t>Kruh "Mornar"</t>
  </si>
  <si>
    <t>Kruh - pogača</t>
  </si>
  <si>
    <t>Krafne</t>
  </si>
  <si>
    <t>Kolači</t>
  </si>
  <si>
    <t>Jogurt</t>
  </si>
  <si>
    <t>Kinder pingui</t>
  </si>
  <si>
    <t>Mlijeko</t>
  </si>
  <si>
    <t>Čokoladno mlijeko</t>
  </si>
  <si>
    <t>Šećer</t>
  </si>
  <si>
    <t>Sirko</t>
  </si>
  <si>
    <t>Sirevi</t>
  </si>
  <si>
    <t>Voće</t>
  </si>
  <si>
    <t>Linolada</t>
  </si>
  <si>
    <t>Čajevi, kava i druga pića</t>
  </si>
  <si>
    <t>Burek</t>
  </si>
  <si>
    <t>POSTUPAK I NAČIN NABAVE</t>
  </si>
  <si>
    <t>PLANIRANA                              VRIJEDNOST S PDV-om</t>
  </si>
  <si>
    <t>NAMIRNICE</t>
  </si>
  <si>
    <t>MATERIJAL I SIROVINE</t>
  </si>
  <si>
    <t>Održavanje alarma i ostale opreme</t>
  </si>
  <si>
    <t>IZRAVNO UGOVARANJE</t>
  </si>
  <si>
    <t>Buhtle</t>
  </si>
  <si>
    <t>Kroasan</t>
  </si>
  <si>
    <t>Kifle</t>
  </si>
  <si>
    <t>Rupčić (školjka) sir</t>
  </si>
  <si>
    <t>Sokovi (lerovita)</t>
  </si>
  <si>
    <t>Salame (buđola)</t>
  </si>
  <si>
    <t>Radna i zaštitna obuća i odjeća</t>
  </si>
  <si>
    <t>Javnobilježničke usluge</t>
  </si>
  <si>
    <t>Oprema i namještaj - stolice</t>
  </si>
  <si>
    <t>Ravnatelj:</t>
  </si>
  <si>
    <t>Održavanje općenito</t>
  </si>
  <si>
    <t>Hitni popravci i usluge</t>
  </si>
  <si>
    <t>Sportska oprema</t>
  </si>
  <si>
    <t>Računala i računalna oprema</t>
  </si>
  <si>
    <t>Ostala oprema</t>
  </si>
  <si>
    <t>Oprema za grijanje i hlađenje</t>
  </si>
  <si>
    <t>Glazbena oprema</t>
  </si>
  <si>
    <t>Uređaji</t>
  </si>
  <si>
    <t>Knjige</t>
  </si>
  <si>
    <t>Novčana naknada poslodavca zbog nezapošljavanja osoba s invaliditetom</t>
  </si>
  <si>
    <t>Topli obroci</t>
  </si>
  <si>
    <t>Pizze</t>
  </si>
  <si>
    <t>PLAN NABAVE ZA  ZA 2017. GODINU ZA ŠKOLSKU KUHINJU</t>
  </si>
  <si>
    <t>Marica Gržić, prof.</t>
  </si>
  <si>
    <t>PLAN NABAVE ZA  ZA 2018. GODINU</t>
  </si>
  <si>
    <t>FINANCIJSKI PLAN ZA 2018. GODINU</t>
  </si>
  <si>
    <t>Prijevoz</t>
  </si>
  <si>
    <t>Doprinosi za volontere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</si>
</sst>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6" fillId="0" borderId="0" xfId="0" applyNumberFormat="1" applyFont="1" applyAlignment="1">
      <alignment vertical="center" textRotation="90"/>
    </xf>
    <xf numFmtId="0" fontId="6" fillId="0" borderId="0" xfId="0" applyFont="1" applyAlignment="1">
      <alignment vertical="center" textRotation="90"/>
    </xf>
    <xf numFmtId="0" fontId="8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 textRotation="90"/>
    </xf>
    <xf numFmtId="16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164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94">
      <selection activeCell="A67" sqref="A67:IV67"/>
    </sheetView>
  </sheetViews>
  <sheetFormatPr defaultColWidth="9.140625" defaultRowHeight="12.75"/>
  <cols>
    <col min="7" max="7" width="22.00390625" style="3" bestFit="1" customWidth="1"/>
    <col min="8" max="8" width="12.7109375" style="0" customWidth="1"/>
    <col min="9" max="9" width="16.28125" style="0" customWidth="1"/>
  </cols>
  <sheetData>
    <row r="1" ht="12.75">
      <c r="B1" s="1" t="s">
        <v>6</v>
      </c>
    </row>
    <row r="2" ht="12.75">
      <c r="B2" t="s">
        <v>2</v>
      </c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I6" s="32" t="s">
        <v>133</v>
      </c>
    </row>
    <row r="7" spans="1:9" ht="15.75">
      <c r="A7" s="34" t="s">
        <v>132</v>
      </c>
      <c r="B7" s="34"/>
      <c r="C7" s="34"/>
      <c r="D7" s="34"/>
      <c r="E7" s="34"/>
      <c r="F7" s="34"/>
      <c r="G7" s="34"/>
      <c r="H7" s="34"/>
      <c r="I7" s="32"/>
    </row>
    <row r="8" spans="8:10" ht="12.75">
      <c r="H8" s="30" t="s">
        <v>44</v>
      </c>
      <c r="I8" s="30" t="s">
        <v>103</v>
      </c>
      <c r="J8" s="30" t="s">
        <v>102</v>
      </c>
    </row>
    <row r="9" spans="8:10" ht="12.75">
      <c r="H9" s="30"/>
      <c r="I9" s="30"/>
      <c r="J9" s="30"/>
    </row>
    <row r="10" spans="2:10" ht="15.75" customHeight="1">
      <c r="B10" s="2">
        <v>3</v>
      </c>
      <c r="H10" s="9"/>
      <c r="I10" s="7">
        <f>SUM(I11+I93)</f>
        <v>770552</v>
      </c>
      <c r="J10" s="28" t="s">
        <v>107</v>
      </c>
    </row>
    <row r="11" spans="2:10" ht="15">
      <c r="B11" s="5">
        <v>32</v>
      </c>
      <c r="H11" s="10"/>
      <c r="I11" s="6">
        <f>SUM(I12+I15+I42+I87+I85)</f>
        <v>760352</v>
      </c>
      <c r="J11" s="29"/>
    </row>
    <row r="12" spans="2:10" ht="15">
      <c r="B12" s="1">
        <v>321</v>
      </c>
      <c r="H12" s="10"/>
      <c r="I12" s="6">
        <f>SUM(I13+I14)</f>
        <v>51000</v>
      </c>
      <c r="J12" s="29"/>
    </row>
    <row r="13" spans="1:10" ht="12.75">
      <c r="A13" t="s">
        <v>8</v>
      </c>
      <c r="B13">
        <v>3211</v>
      </c>
      <c r="C13" t="s">
        <v>9</v>
      </c>
      <c r="H13" s="12"/>
      <c r="I13" s="8">
        <v>36000</v>
      </c>
      <c r="J13" s="29"/>
    </row>
    <row r="14" spans="2:10" ht="12.75">
      <c r="B14">
        <v>3212</v>
      </c>
      <c r="C14" t="s">
        <v>134</v>
      </c>
      <c r="H14" s="12"/>
      <c r="I14" s="8">
        <v>15000</v>
      </c>
      <c r="J14" s="29"/>
    </row>
    <row r="15" spans="2:10" ht="15">
      <c r="B15" s="1">
        <v>322</v>
      </c>
      <c r="H15" s="12"/>
      <c r="I15" s="6">
        <f>SUM(I16+I32+I34+I38+I39+I40)</f>
        <v>378302</v>
      </c>
      <c r="J15" s="29"/>
    </row>
    <row r="16" spans="1:10" ht="12.75">
      <c r="A16" t="s">
        <v>10</v>
      </c>
      <c r="B16">
        <v>3221</v>
      </c>
      <c r="C16" t="s">
        <v>12</v>
      </c>
      <c r="H16" s="12"/>
      <c r="I16" s="4">
        <f>SUM(I17:I31)</f>
        <v>105000</v>
      </c>
      <c r="J16" s="29"/>
    </row>
    <row r="17" spans="3:10" ht="12.75">
      <c r="C17" s="13" t="s">
        <v>46</v>
      </c>
      <c r="H17" s="12">
        <f aca="true" t="shared" si="0" ref="H17:H69">SUM(I17-(I17*20/100))</f>
        <v>9600</v>
      </c>
      <c r="I17" s="3">
        <v>12000</v>
      </c>
      <c r="J17" s="29"/>
    </row>
    <row r="18" spans="3:10" ht="12.75">
      <c r="C18" s="13" t="s">
        <v>57</v>
      </c>
      <c r="H18" s="12">
        <f t="shared" si="0"/>
        <v>3600</v>
      </c>
      <c r="I18" s="3">
        <v>4500</v>
      </c>
      <c r="J18" s="29"/>
    </row>
    <row r="19" spans="3:10" ht="12.75">
      <c r="C19" s="13" t="s">
        <v>58</v>
      </c>
      <c r="H19" s="12">
        <f t="shared" si="0"/>
        <v>2800</v>
      </c>
      <c r="I19" s="3">
        <v>3500</v>
      </c>
      <c r="J19" s="29"/>
    </row>
    <row r="20" spans="3:10" ht="12.75">
      <c r="C20" s="13" t="s">
        <v>48</v>
      </c>
      <c r="H20" s="12">
        <f t="shared" si="0"/>
        <v>2400</v>
      </c>
      <c r="I20" s="3">
        <v>3000</v>
      </c>
      <c r="J20" s="29"/>
    </row>
    <row r="21" spans="3:10" ht="12.75">
      <c r="C21" s="13" t="s">
        <v>50</v>
      </c>
      <c r="H21" s="12">
        <f t="shared" si="0"/>
        <v>1600</v>
      </c>
      <c r="I21" s="3">
        <v>2000</v>
      </c>
      <c r="J21" s="29"/>
    </row>
    <row r="22" spans="3:10" ht="12.75">
      <c r="C22" s="13" t="s">
        <v>47</v>
      </c>
      <c r="H22" s="12">
        <f t="shared" si="0"/>
        <v>800</v>
      </c>
      <c r="I22" s="3">
        <v>1000</v>
      </c>
      <c r="J22" s="29"/>
    </row>
    <row r="23" spans="3:10" ht="12.75">
      <c r="C23" s="13" t="s">
        <v>49</v>
      </c>
      <c r="H23" s="12">
        <f t="shared" si="0"/>
        <v>640</v>
      </c>
      <c r="I23" s="3">
        <v>800</v>
      </c>
      <c r="J23" s="29"/>
    </row>
    <row r="24" spans="3:10" ht="12.75">
      <c r="C24" s="13" t="s">
        <v>51</v>
      </c>
      <c r="H24" s="12">
        <f t="shared" si="0"/>
        <v>800</v>
      </c>
      <c r="I24" s="3">
        <v>1000</v>
      </c>
      <c r="J24" s="29"/>
    </row>
    <row r="25" spans="3:10" ht="12.75">
      <c r="C25" s="13" t="s">
        <v>52</v>
      </c>
      <c r="H25" s="12">
        <f t="shared" si="0"/>
        <v>960</v>
      </c>
      <c r="I25" s="3">
        <v>1200</v>
      </c>
      <c r="J25" s="29"/>
    </row>
    <row r="26" spans="3:10" ht="12.75">
      <c r="C26" s="13" t="s">
        <v>53</v>
      </c>
      <c r="H26" s="12">
        <f t="shared" si="0"/>
        <v>1440</v>
      </c>
      <c r="I26" s="3">
        <v>1800</v>
      </c>
      <c r="J26" s="29"/>
    </row>
    <row r="27" spans="3:10" ht="12.75">
      <c r="C27" s="13" t="s">
        <v>54</v>
      </c>
      <c r="H27" s="12">
        <f t="shared" si="0"/>
        <v>800</v>
      </c>
      <c r="I27" s="3">
        <v>1000</v>
      </c>
      <c r="J27" s="29"/>
    </row>
    <row r="28" spans="3:10" ht="12.75">
      <c r="C28" s="13" t="s">
        <v>55</v>
      </c>
      <c r="H28" s="12">
        <f t="shared" si="0"/>
        <v>640</v>
      </c>
      <c r="I28" s="3">
        <v>800</v>
      </c>
      <c r="J28" s="29"/>
    </row>
    <row r="29" spans="3:10" ht="12.75">
      <c r="C29" s="13" t="s">
        <v>56</v>
      </c>
      <c r="H29" s="12">
        <f t="shared" si="0"/>
        <v>2800</v>
      </c>
      <c r="I29" s="3">
        <v>3500</v>
      </c>
      <c r="J29" s="29"/>
    </row>
    <row r="30" spans="3:10" ht="12.75">
      <c r="C30" s="13" t="s">
        <v>85</v>
      </c>
      <c r="H30" s="12">
        <f t="shared" si="0"/>
        <v>44800</v>
      </c>
      <c r="I30" s="3">
        <v>56000</v>
      </c>
      <c r="J30" s="29"/>
    </row>
    <row r="31" spans="3:10" ht="12.75">
      <c r="C31" s="13" t="s">
        <v>86</v>
      </c>
      <c r="H31" s="12">
        <f t="shared" si="0"/>
        <v>10320</v>
      </c>
      <c r="I31" s="3">
        <v>12900</v>
      </c>
      <c r="J31" s="29"/>
    </row>
    <row r="32" spans="1:10" ht="12.75">
      <c r="A32" t="s">
        <v>13</v>
      </c>
      <c r="B32">
        <v>3222</v>
      </c>
      <c r="C32" t="s">
        <v>30</v>
      </c>
      <c r="H32" s="12">
        <f t="shared" si="0"/>
        <v>3200</v>
      </c>
      <c r="I32" s="4">
        <v>4000</v>
      </c>
      <c r="J32" s="29"/>
    </row>
    <row r="33" spans="8:9" ht="12.75">
      <c r="H33" s="12"/>
      <c r="I33" s="3"/>
    </row>
    <row r="34" spans="1:10" ht="12.75" customHeight="1">
      <c r="A34" t="s">
        <v>14</v>
      </c>
      <c r="B34">
        <v>3223</v>
      </c>
      <c r="C34" t="s">
        <v>31</v>
      </c>
      <c r="H34" s="24">
        <f t="shared" si="0"/>
        <v>171200</v>
      </c>
      <c r="I34" s="4">
        <f>SUM(I35:I37)</f>
        <v>214000</v>
      </c>
      <c r="J34" s="23"/>
    </row>
    <row r="35" spans="3:10" ht="15">
      <c r="C35" s="33" t="s">
        <v>59</v>
      </c>
      <c r="D35" s="33"/>
      <c r="H35" s="24">
        <f t="shared" si="0"/>
        <v>110680</v>
      </c>
      <c r="I35" s="24">
        <v>138350</v>
      </c>
      <c r="J35" s="25"/>
    </row>
    <row r="36" spans="3:10" ht="12.75">
      <c r="C36" s="13" t="s">
        <v>60</v>
      </c>
      <c r="H36" s="12">
        <f t="shared" si="0"/>
        <v>60000</v>
      </c>
      <c r="I36" s="3">
        <v>75000</v>
      </c>
      <c r="J36" s="29" t="s">
        <v>107</v>
      </c>
    </row>
    <row r="37" spans="3:10" ht="12.75">
      <c r="C37" s="13" t="s">
        <v>66</v>
      </c>
      <c r="H37" s="12">
        <f t="shared" si="0"/>
        <v>520</v>
      </c>
      <c r="I37" s="3">
        <v>650</v>
      </c>
      <c r="J37" s="29"/>
    </row>
    <row r="38" spans="1:10" ht="12.75">
      <c r="A38" t="s">
        <v>15</v>
      </c>
      <c r="B38">
        <v>3224</v>
      </c>
      <c r="C38" t="s">
        <v>32</v>
      </c>
      <c r="H38" s="12">
        <f t="shared" si="0"/>
        <v>16641.6</v>
      </c>
      <c r="I38" s="4">
        <v>20802</v>
      </c>
      <c r="J38" s="29"/>
    </row>
    <row r="39" spans="1:10" ht="12.75">
      <c r="A39" t="s">
        <v>16</v>
      </c>
      <c r="B39">
        <v>3225</v>
      </c>
      <c r="C39" t="s">
        <v>33</v>
      </c>
      <c r="H39" s="12">
        <f t="shared" si="0"/>
        <v>24000</v>
      </c>
      <c r="I39" s="4">
        <v>30000</v>
      </c>
      <c r="J39" s="29"/>
    </row>
    <row r="40" spans="2:10" ht="12.75">
      <c r="B40">
        <v>3227</v>
      </c>
      <c r="C40" t="s">
        <v>114</v>
      </c>
      <c r="H40" s="12">
        <f t="shared" si="0"/>
        <v>3600</v>
      </c>
      <c r="I40" s="4">
        <v>4500</v>
      </c>
      <c r="J40" s="29"/>
    </row>
    <row r="41" spans="8:10" ht="12.75">
      <c r="H41" s="12"/>
      <c r="I41" s="3"/>
      <c r="J41" s="29"/>
    </row>
    <row r="42" spans="2:10" ht="15">
      <c r="B42" s="1">
        <v>323</v>
      </c>
      <c r="H42" s="12"/>
      <c r="I42" s="6">
        <f>SUM(I43+I50+I54+I57+I67+I70+I75+I78+I66)</f>
        <v>287700</v>
      </c>
      <c r="J42" s="29"/>
    </row>
    <row r="43" spans="1:10" ht="12.75">
      <c r="A43" t="s">
        <v>17</v>
      </c>
      <c r="B43">
        <v>3231</v>
      </c>
      <c r="C43" t="s">
        <v>7</v>
      </c>
      <c r="H43" s="12"/>
      <c r="I43" s="4">
        <f>SUM(I44:I48)</f>
        <v>43000</v>
      </c>
      <c r="J43" s="29"/>
    </row>
    <row r="44" spans="3:10" ht="12.75">
      <c r="C44" s="13" t="s">
        <v>61</v>
      </c>
      <c r="H44" s="12">
        <f t="shared" si="0"/>
        <v>13920</v>
      </c>
      <c r="I44" s="3">
        <v>17400</v>
      </c>
      <c r="J44" s="29"/>
    </row>
    <row r="45" spans="3:10" ht="12.75">
      <c r="C45" s="13" t="s">
        <v>62</v>
      </c>
      <c r="H45" s="12">
        <f t="shared" si="0"/>
        <v>10400</v>
      </c>
      <c r="I45" s="3">
        <v>13000</v>
      </c>
      <c r="J45" s="29"/>
    </row>
    <row r="46" spans="3:10" ht="12.75">
      <c r="C46" s="13" t="s">
        <v>63</v>
      </c>
      <c r="H46" s="12">
        <f t="shared" si="0"/>
        <v>880</v>
      </c>
      <c r="I46" s="3">
        <v>1100</v>
      </c>
      <c r="J46" s="29"/>
    </row>
    <row r="47" spans="3:10" ht="12.75">
      <c r="C47" s="13" t="s">
        <v>64</v>
      </c>
      <c r="H47" s="12">
        <f t="shared" si="0"/>
        <v>2800</v>
      </c>
      <c r="I47" s="3">
        <v>3500</v>
      </c>
      <c r="J47" s="29"/>
    </row>
    <row r="48" spans="3:10" ht="12.75">
      <c r="C48" s="13" t="s">
        <v>65</v>
      </c>
      <c r="H48" s="12">
        <f t="shared" si="0"/>
        <v>6400</v>
      </c>
      <c r="I48" s="3">
        <v>8000</v>
      </c>
      <c r="J48" s="29"/>
    </row>
    <row r="49" spans="3:10" ht="12.75">
      <c r="C49" s="13"/>
      <c r="H49" s="12"/>
      <c r="I49" s="3"/>
      <c r="J49" s="29"/>
    </row>
    <row r="50" spans="1:10" ht="12.75">
      <c r="A50" t="s">
        <v>18</v>
      </c>
      <c r="B50">
        <v>3232</v>
      </c>
      <c r="C50" t="s">
        <v>34</v>
      </c>
      <c r="H50" s="12"/>
      <c r="I50" s="4">
        <f>SUM(I51:I52)</f>
        <v>48700</v>
      </c>
      <c r="J50" s="29"/>
    </row>
    <row r="51" spans="3:10" ht="12.75">
      <c r="C51" s="13" t="s">
        <v>118</v>
      </c>
      <c r="H51" s="12">
        <f t="shared" si="0"/>
        <v>9360</v>
      </c>
      <c r="I51" s="3">
        <v>11700</v>
      </c>
      <c r="J51" s="29"/>
    </row>
    <row r="52" spans="3:10" ht="12.75">
      <c r="C52" s="13" t="s">
        <v>119</v>
      </c>
      <c r="H52" s="12">
        <f t="shared" si="0"/>
        <v>29600</v>
      </c>
      <c r="I52" s="3">
        <v>37000</v>
      </c>
      <c r="J52" s="29"/>
    </row>
    <row r="53" spans="8:10" ht="12.75">
      <c r="H53" s="12"/>
      <c r="I53" s="3"/>
      <c r="J53" s="29"/>
    </row>
    <row r="54" spans="1:10" ht="12.75">
      <c r="A54" t="s">
        <v>19</v>
      </c>
      <c r="B54">
        <v>3233</v>
      </c>
      <c r="C54" t="s">
        <v>35</v>
      </c>
      <c r="H54" s="12"/>
      <c r="I54" s="4">
        <f>SUM(I55:I55)</f>
        <v>500</v>
      </c>
      <c r="J54" s="29"/>
    </row>
    <row r="55" spans="3:10" ht="12.75">
      <c r="C55" s="13" t="s">
        <v>67</v>
      </c>
      <c r="H55" s="12">
        <f t="shared" si="0"/>
        <v>400</v>
      </c>
      <c r="I55" s="3">
        <v>500</v>
      </c>
      <c r="J55" s="29"/>
    </row>
    <row r="56" spans="3:10" ht="12.75">
      <c r="C56" s="13"/>
      <c r="H56" s="12"/>
      <c r="I56" s="3"/>
      <c r="J56" s="29"/>
    </row>
    <row r="57" spans="1:10" ht="12.75">
      <c r="A57" t="s">
        <v>20</v>
      </c>
      <c r="B57">
        <v>3234</v>
      </c>
      <c r="C57" t="s">
        <v>36</v>
      </c>
      <c r="H57" s="12"/>
      <c r="I57" s="4">
        <f>SUM(I58:I64)</f>
        <v>67000</v>
      </c>
      <c r="J57" s="29"/>
    </row>
    <row r="58" spans="3:10" ht="12.75">
      <c r="C58" s="13" t="s">
        <v>68</v>
      </c>
      <c r="H58" s="12">
        <f t="shared" si="0"/>
        <v>13800</v>
      </c>
      <c r="I58" s="3">
        <v>17250</v>
      </c>
      <c r="J58" s="29"/>
    </row>
    <row r="59" spans="3:10" ht="12.75">
      <c r="C59" s="13" t="s">
        <v>69</v>
      </c>
      <c r="H59" s="12">
        <f t="shared" si="0"/>
        <v>21696</v>
      </c>
      <c r="I59" s="3">
        <v>27120</v>
      </c>
      <c r="J59" s="29"/>
    </row>
    <row r="60" spans="3:10" ht="12.75">
      <c r="C60" s="13" t="s">
        <v>70</v>
      </c>
      <c r="H60" s="12">
        <f t="shared" si="0"/>
        <v>3040</v>
      </c>
      <c r="I60" s="3">
        <v>3800</v>
      </c>
      <c r="J60" s="29"/>
    </row>
    <row r="61" spans="3:10" ht="12.75">
      <c r="C61" s="13" t="s">
        <v>71</v>
      </c>
      <c r="H61" s="12">
        <f t="shared" si="0"/>
        <v>2000</v>
      </c>
      <c r="I61" s="3">
        <v>2500</v>
      </c>
      <c r="J61" s="29"/>
    </row>
    <row r="62" spans="3:10" ht="12.75">
      <c r="C62" s="13" t="s">
        <v>72</v>
      </c>
      <c r="H62" s="12">
        <f t="shared" si="0"/>
        <v>3600</v>
      </c>
      <c r="I62" s="3">
        <v>4500</v>
      </c>
      <c r="J62" s="29"/>
    </row>
    <row r="63" spans="3:10" ht="12.75">
      <c r="C63" s="13" t="s">
        <v>73</v>
      </c>
      <c r="H63" s="12">
        <f t="shared" si="0"/>
        <v>8496</v>
      </c>
      <c r="I63" s="3">
        <v>10620</v>
      </c>
      <c r="J63" s="29"/>
    </row>
    <row r="64" spans="3:10" ht="12.75">
      <c r="C64" s="13" t="s">
        <v>74</v>
      </c>
      <c r="H64" s="12">
        <f t="shared" si="0"/>
        <v>968</v>
      </c>
      <c r="I64" s="3">
        <v>1210</v>
      </c>
      <c r="J64" s="29"/>
    </row>
    <row r="65" spans="8:10" ht="12.75">
      <c r="H65" s="12"/>
      <c r="I65" s="3"/>
      <c r="J65" s="29"/>
    </row>
    <row r="66" spans="2:10" ht="12.75">
      <c r="B66">
        <v>3235</v>
      </c>
      <c r="C66" t="s">
        <v>82</v>
      </c>
      <c r="H66" s="12">
        <f t="shared" si="0"/>
        <v>21200</v>
      </c>
      <c r="I66" s="4">
        <v>26500</v>
      </c>
      <c r="J66" s="29"/>
    </row>
    <row r="67" spans="1:10" ht="12.75">
      <c r="A67" t="s">
        <v>21</v>
      </c>
      <c r="B67">
        <v>3236</v>
      </c>
      <c r="C67" t="s">
        <v>11</v>
      </c>
      <c r="H67" s="12"/>
      <c r="I67" s="4">
        <f>SUM(I68:I69)</f>
        <v>16000</v>
      </c>
      <c r="J67" s="28" t="s">
        <v>107</v>
      </c>
    </row>
    <row r="68" spans="3:10" ht="12.75">
      <c r="C68" s="13" t="s">
        <v>75</v>
      </c>
      <c r="H68" s="12">
        <f t="shared" si="0"/>
        <v>12160</v>
      </c>
      <c r="I68" s="3">
        <v>15200</v>
      </c>
      <c r="J68" s="29"/>
    </row>
    <row r="69" spans="3:10" ht="12.75">
      <c r="C69" s="13" t="s">
        <v>76</v>
      </c>
      <c r="H69" s="12">
        <f t="shared" si="0"/>
        <v>640</v>
      </c>
      <c r="I69" s="3">
        <v>800</v>
      </c>
      <c r="J69" s="29"/>
    </row>
    <row r="70" spans="1:10" ht="12.75">
      <c r="A70" t="s">
        <v>22</v>
      </c>
      <c r="B70">
        <v>3237</v>
      </c>
      <c r="C70" t="s">
        <v>37</v>
      </c>
      <c r="H70" s="12"/>
      <c r="I70" s="4">
        <f>SUM(I71:I73)</f>
        <v>5000</v>
      </c>
      <c r="J70" s="29"/>
    </row>
    <row r="71" spans="3:10" ht="12.75">
      <c r="C71" s="13" t="s">
        <v>78</v>
      </c>
      <c r="H71" s="12">
        <f aca="true" t="shared" si="1" ref="H71:H106">SUM(I71-(I71*20/100))</f>
        <v>2000</v>
      </c>
      <c r="I71" s="3">
        <v>2500</v>
      </c>
      <c r="J71" s="29"/>
    </row>
    <row r="72" spans="3:10" ht="12.75">
      <c r="C72" s="13" t="s">
        <v>79</v>
      </c>
      <c r="H72" s="12">
        <f t="shared" si="1"/>
        <v>800</v>
      </c>
      <c r="I72" s="3">
        <v>1000</v>
      </c>
      <c r="J72" s="29"/>
    </row>
    <row r="73" spans="3:10" ht="12.75">
      <c r="C73" s="13" t="s">
        <v>80</v>
      </c>
      <c r="H73" s="12">
        <f t="shared" si="1"/>
        <v>1200</v>
      </c>
      <c r="I73" s="3">
        <v>1500</v>
      </c>
      <c r="J73" s="29"/>
    </row>
    <row r="74" spans="8:10" ht="12.75">
      <c r="H74" s="12"/>
      <c r="I74" s="3"/>
      <c r="J74" s="29"/>
    </row>
    <row r="75" spans="1:10" ht="12.75">
      <c r="A75" t="s">
        <v>23</v>
      </c>
      <c r="B75">
        <v>3238</v>
      </c>
      <c r="C75" t="s">
        <v>38</v>
      </c>
      <c r="H75" s="12"/>
      <c r="I75" s="4">
        <f>SUM(I76:I77)</f>
        <v>11000</v>
      </c>
      <c r="J75" s="29"/>
    </row>
    <row r="76" spans="3:10" ht="12.75">
      <c r="C76" s="13" t="s">
        <v>81</v>
      </c>
      <c r="H76" s="12">
        <f t="shared" si="1"/>
        <v>8800</v>
      </c>
      <c r="I76" s="3">
        <v>11000</v>
      </c>
      <c r="J76" s="29"/>
    </row>
    <row r="77" spans="8:10" ht="12.75">
      <c r="H77" s="12"/>
      <c r="I77" s="3"/>
      <c r="J77" s="29"/>
    </row>
    <row r="78" spans="1:10" ht="12.75">
      <c r="A78" t="s">
        <v>24</v>
      </c>
      <c r="B78">
        <v>3239</v>
      </c>
      <c r="C78" t="s">
        <v>39</v>
      </c>
      <c r="H78" s="12"/>
      <c r="I78" s="4">
        <f>SUM(I79:I83)</f>
        <v>70000</v>
      </c>
      <c r="J78" s="29"/>
    </row>
    <row r="79" spans="3:10" ht="12.75">
      <c r="C79" s="13" t="s">
        <v>83</v>
      </c>
      <c r="H79" s="12">
        <f t="shared" si="1"/>
        <v>1200</v>
      </c>
      <c r="I79" s="3">
        <v>1500</v>
      </c>
      <c r="J79" s="29"/>
    </row>
    <row r="80" spans="3:10" ht="12.75">
      <c r="C80" s="13" t="s">
        <v>106</v>
      </c>
      <c r="H80" s="12">
        <f t="shared" si="1"/>
        <v>1600</v>
      </c>
      <c r="I80" s="3">
        <v>2000</v>
      </c>
      <c r="J80" s="29"/>
    </row>
    <row r="81" spans="3:10" ht="12.75">
      <c r="C81" s="13" t="s">
        <v>84</v>
      </c>
      <c r="H81" s="12">
        <f t="shared" si="1"/>
        <v>800</v>
      </c>
      <c r="I81" s="3">
        <v>1000</v>
      </c>
      <c r="J81" s="29"/>
    </row>
    <row r="82" spans="3:10" ht="12.75">
      <c r="C82" s="13" t="s">
        <v>77</v>
      </c>
      <c r="H82" s="12"/>
      <c r="I82" s="3">
        <v>18000</v>
      </c>
      <c r="J82" s="29"/>
    </row>
    <row r="83" spans="3:10" ht="12.75">
      <c r="C83" s="13" t="s">
        <v>39</v>
      </c>
      <c r="H83" s="12"/>
      <c r="I83" s="3">
        <v>47500</v>
      </c>
      <c r="J83" s="29"/>
    </row>
    <row r="84" spans="3:10" ht="12.75">
      <c r="C84" s="13"/>
      <c r="H84" s="12"/>
      <c r="I84" s="3"/>
      <c r="J84" s="29"/>
    </row>
    <row r="85" spans="2:10" ht="12.75">
      <c r="B85" s="1">
        <v>3241</v>
      </c>
      <c r="C85" s="13" t="s">
        <v>135</v>
      </c>
      <c r="H85" s="12"/>
      <c r="I85" s="4">
        <v>36000</v>
      </c>
      <c r="J85" s="29"/>
    </row>
    <row r="86" spans="3:10" ht="12.75">
      <c r="C86" s="13"/>
      <c r="H86" s="12"/>
      <c r="I86" s="3"/>
      <c r="J86" s="29"/>
    </row>
    <row r="87" spans="2:10" ht="12.75">
      <c r="B87" s="1">
        <v>329</v>
      </c>
      <c r="H87" s="12"/>
      <c r="I87" s="4">
        <f>SUM(I88:I92)</f>
        <v>7350</v>
      </c>
      <c r="J87" s="29"/>
    </row>
    <row r="88" spans="1:10" ht="12.75">
      <c r="A88" t="s">
        <v>25</v>
      </c>
      <c r="B88">
        <v>3292</v>
      </c>
      <c r="C88" t="s">
        <v>0</v>
      </c>
      <c r="H88" s="12">
        <f t="shared" si="1"/>
        <v>4200</v>
      </c>
      <c r="I88" s="3">
        <v>5250</v>
      </c>
      <c r="J88" s="29"/>
    </row>
    <row r="89" spans="1:10" ht="12.75">
      <c r="A89" t="s">
        <v>26</v>
      </c>
      <c r="B89">
        <v>3293</v>
      </c>
      <c r="C89" t="s">
        <v>1</v>
      </c>
      <c r="H89" s="12">
        <f t="shared" si="1"/>
        <v>800</v>
      </c>
      <c r="I89" s="3">
        <v>1000</v>
      </c>
      <c r="J89" s="29"/>
    </row>
    <row r="90" spans="1:10" ht="12.75">
      <c r="A90" t="s">
        <v>27</v>
      </c>
      <c r="B90">
        <v>3294</v>
      </c>
      <c r="C90" t="s">
        <v>40</v>
      </c>
      <c r="H90" s="12">
        <f t="shared" si="1"/>
        <v>879.2</v>
      </c>
      <c r="I90" s="3">
        <v>1099</v>
      </c>
      <c r="J90" s="29"/>
    </row>
    <row r="91" spans="2:10" ht="12.75">
      <c r="B91">
        <v>32953</v>
      </c>
      <c r="C91" t="s">
        <v>115</v>
      </c>
      <c r="H91" s="12">
        <f t="shared" si="1"/>
        <v>0</v>
      </c>
      <c r="I91" s="3"/>
      <c r="J91" s="29"/>
    </row>
    <row r="92" spans="2:10" ht="12.75">
      <c r="B92" s="14">
        <v>32955</v>
      </c>
      <c r="C92" s="31" t="s">
        <v>127</v>
      </c>
      <c r="D92" s="31"/>
      <c r="E92" s="31"/>
      <c r="F92" s="31"/>
      <c r="G92" s="31"/>
      <c r="H92" s="12">
        <f t="shared" si="1"/>
        <v>0.8</v>
      </c>
      <c r="I92" s="3">
        <v>1</v>
      </c>
      <c r="J92" s="29"/>
    </row>
    <row r="93" spans="2:10" ht="15">
      <c r="B93" s="5">
        <v>34</v>
      </c>
      <c r="H93" s="12"/>
      <c r="I93" s="6">
        <f>I94</f>
        <v>10200</v>
      </c>
      <c r="J93" s="29"/>
    </row>
    <row r="94" spans="2:10" ht="12.75">
      <c r="B94" s="1">
        <v>343</v>
      </c>
      <c r="H94" s="12"/>
      <c r="I94" s="4">
        <f>SUM(I95:I96)</f>
        <v>10200</v>
      </c>
      <c r="J94" s="29"/>
    </row>
    <row r="95" spans="1:10" ht="12.75">
      <c r="A95" t="s">
        <v>28</v>
      </c>
      <c r="B95">
        <v>3433</v>
      </c>
      <c r="C95" t="s">
        <v>41</v>
      </c>
      <c r="H95" s="12">
        <f t="shared" si="1"/>
        <v>160</v>
      </c>
      <c r="I95" s="3">
        <v>200</v>
      </c>
      <c r="J95" s="29"/>
    </row>
    <row r="96" spans="1:10" ht="12.75">
      <c r="A96" t="s">
        <v>29</v>
      </c>
      <c r="B96">
        <v>3434</v>
      </c>
      <c r="C96" t="s">
        <v>42</v>
      </c>
      <c r="H96" s="12">
        <f t="shared" si="1"/>
        <v>8000</v>
      </c>
      <c r="I96" s="3">
        <v>10000</v>
      </c>
      <c r="J96" s="29"/>
    </row>
    <row r="97" spans="8:9" ht="12.75">
      <c r="H97" s="12"/>
      <c r="I97" s="3"/>
    </row>
    <row r="98" spans="2:9" ht="15">
      <c r="B98" s="5">
        <v>4</v>
      </c>
      <c r="H98" s="12"/>
      <c r="I98" s="6">
        <f>SUM(I99:I107)</f>
        <v>238000</v>
      </c>
    </row>
    <row r="99" spans="1:10" ht="15" customHeight="1">
      <c r="A99" t="s">
        <v>43</v>
      </c>
      <c r="B99">
        <v>42211</v>
      </c>
      <c r="C99" s="13" t="s">
        <v>121</v>
      </c>
      <c r="H99" s="12">
        <f t="shared" si="1"/>
        <v>118400</v>
      </c>
      <c r="I99" s="8">
        <v>148000</v>
      </c>
      <c r="J99" s="28" t="s">
        <v>107</v>
      </c>
    </row>
    <row r="100" spans="2:10" ht="12.75">
      <c r="B100">
        <v>42212</v>
      </c>
      <c r="C100" t="s">
        <v>116</v>
      </c>
      <c r="H100" s="12">
        <f t="shared" si="1"/>
        <v>28000</v>
      </c>
      <c r="I100" s="3">
        <v>35000</v>
      </c>
      <c r="J100" s="28"/>
    </row>
    <row r="101" spans="2:10" ht="12.75">
      <c r="B101">
        <v>42219</v>
      </c>
      <c r="C101" t="s">
        <v>122</v>
      </c>
      <c r="H101" s="12">
        <f t="shared" si="1"/>
        <v>12000</v>
      </c>
      <c r="I101" s="3">
        <v>15000</v>
      </c>
      <c r="J101" s="28"/>
    </row>
    <row r="102" spans="2:10" ht="12.75">
      <c r="B102">
        <v>42231</v>
      </c>
      <c r="C102" t="s">
        <v>123</v>
      </c>
      <c r="H102" s="12">
        <f t="shared" si="1"/>
        <v>6400</v>
      </c>
      <c r="I102" s="3">
        <v>8000</v>
      </c>
      <c r="J102" s="28"/>
    </row>
    <row r="103" spans="2:10" ht="12.75">
      <c r="B103">
        <v>42261</v>
      </c>
      <c r="C103" t="s">
        <v>120</v>
      </c>
      <c r="H103" s="12">
        <f t="shared" si="1"/>
        <v>4000</v>
      </c>
      <c r="I103" s="3">
        <v>5000</v>
      </c>
      <c r="J103" s="28"/>
    </row>
    <row r="104" spans="2:10" ht="12.75">
      <c r="B104">
        <v>42262</v>
      </c>
      <c r="C104" t="s">
        <v>124</v>
      </c>
      <c r="H104" s="12">
        <f t="shared" si="1"/>
        <v>1600</v>
      </c>
      <c r="I104" s="3">
        <v>2000</v>
      </c>
      <c r="J104" s="28"/>
    </row>
    <row r="105" spans="2:10" ht="12.75">
      <c r="B105">
        <v>42271</v>
      </c>
      <c r="C105" t="s">
        <v>125</v>
      </c>
      <c r="H105" s="12">
        <f t="shared" si="1"/>
        <v>8000</v>
      </c>
      <c r="I105" s="3">
        <v>10000</v>
      </c>
      <c r="J105" s="28"/>
    </row>
    <row r="106" spans="2:10" ht="12.75">
      <c r="B106">
        <v>42411</v>
      </c>
      <c r="C106" t="s">
        <v>126</v>
      </c>
      <c r="H106" s="12">
        <f t="shared" si="1"/>
        <v>12000</v>
      </c>
      <c r="I106" s="3">
        <v>15000</v>
      </c>
      <c r="J106" s="28"/>
    </row>
    <row r="107" spans="8:9" ht="12.75">
      <c r="H107" s="12"/>
      <c r="I107" s="3"/>
    </row>
    <row r="108" spans="8:9" ht="18">
      <c r="H108" s="27">
        <f>SUM(I98+I10)</f>
        <v>1008552</v>
      </c>
      <c r="I108" s="27"/>
    </row>
    <row r="110" ht="12.75">
      <c r="I110" t="s">
        <v>117</v>
      </c>
    </row>
    <row r="112" ht="12.75">
      <c r="I112" t="s">
        <v>131</v>
      </c>
    </row>
  </sheetData>
  <sheetProtection/>
  <mergeCells count="12">
    <mergeCell ref="I6:I7"/>
    <mergeCell ref="J10:J32"/>
    <mergeCell ref="C35:D35"/>
    <mergeCell ref="J36:J66"/>
    <mergeCell ref="I8:I9"/>
    <mergeCell ref="A7:H7"/>
    <mergeCell ref="H108:I108"/>
    <mergeCell ref="J67:J96"/>
    <mergeCell ref="J8:J9"/>
    <mergeCell ref="H8:H9"/>
    <mergeCell ref="C92:G92"/>
    <mergeCell ref="J99:J10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6">
      <selection activeCell="E30" sqref="E30"/>
    </sheetView>
  </sheetViews>
  <sheetFormatPr defaultColWidth="9.140625" defaultRowHeight="12.75"/>
  <cols>
    <col min="2" max="2" width="11.140625" style="0" bestFit="1" customWidth="1"/>
    <col min="3" max="3" width="23.7109375" style="0" customWidth="1"/>
    <col min="4" max="4" width="17.421875" style="0" customWidth="1"/>
    <col min="5" max="5" width="12.7109375" style="0" bestFit="1" customWidth="1"/>
    <col min="8" max="9" width="10.7109375" style="0" bestFit="1" customWidth="1"/>
  </cols>
  <sheetData>
    <row r="1" spans="1:10" ht="15.75">
      <c r="A1" s="34" t="s">
        <v>130</v>
      </c>
      <c r="B1" s="34"/>
      <c r="C1" s="34"/>
      <c r="D1" s="34"/>
      <c r="E1" s="34"/>
      <c r="F1" s="34"/>
      <c r="G1" s="22"/>
      <c r="H1" s="22"/>
      <c r="I1" s="22"/>
      <c r="J1" s="22"/>
    </row>
    <row r="4" spans="4:6" ht="12.75">
      <c r="D4" s="30" t="s">
        <v>44</v>
      </c>
      <c r="E4" s="30" t="s">
        <v>45</v>
      </c>
      <c r="F4" s="30" t="s">
        <v>102</v>
      </c>
    </row>
    <row r="5" spans="4:6" ht="12.75">
      <c r="D5" s="30"/>
      <c r="E5" s="30"/>
      <c r="F5" s="30"/>
    </row>
    <row r="6" spans="4:6" ht="12.75">
      <c r="D6" s="11"/>
      <c r="E6" s="11"/>
      <c r="F6" s="11"/>
    </row>
    <row r="7" spans="1:6" ht="15.75">
      <c r="A7" s="2">
        <v>3222</v>
      </c>
      <c r="B7" s="2" t="s">
        <v>105</v>
      </c>
      <c r="C7" s="20"/>
      <c r="D7" s="11"/>
      <c r="E7" s="11"/>
      <c r="F7" s="11"/>
    </row>
    <row r="8" spans="1:7" ht="19.5" customHeight="1">
      <c r="A8" s="21">
        <v>32224</v>
      </c>
      <c r="B8" s="21" t="s">
        <v>104</v>
      </c>
      <c r="C8" s="19" t="s">
        <v>87</v>
      </c>
      <c r="D8" s="15">
        <v>500</v>
      </c>
      <c r="E8" s="16">
        <v>500</v>
      </c>
      <c r="F8" s="35" t="s">
        <v>107</v>
      </c>
      <c r="G8" s="14"/>
    </row>
    <row r="9" spans="1:7" ht="19.5" customHeight="1">
      <c r="A9" s="14"/>
      <c r="B9" s="14"/>
      <c r="C9" s="19" t="s">
        <v>88</v>
      </c>
      <c r="D9" s="15">
        <v>500</v>
      </c>
      <c r="E9" s="16">
        <v>500</v>
      </c>
      <c r="F9" s="36"/>
      <c r="G9" s="14"/>
    </row>
    <row r="10" spans="1:7" ht="19.5" customHeight="1">
      <c r="A10" s="14"/>
      <c r="B10" s="14"/>
      <c r="C10" s="19" t="s">
        <v>108</v>
      </c>
      <c r="D10" s="15">
        <f>SUM(E10-(E10*4/100))</f>
        <v>19200</v>
      </c>
      <c r="E10" s="16">
        <v>20000</v>
      </c>
      <c r="F10" s="36"/>
      <c r="G10" s="14"/>
    </row>
    <row r="11" spans="1:7" ht="19.5" customHeight="1">
      <c r="A11" s="14"/>
      <c r="B11" s="14"/>
      <c r="C11" s="19" t="s">
        <v>109</v>
      </c>
      <c r="D11" s="15">
        <f aca="true" t="shared" si="0" ref="D11:D16">SUM(E11-(E11*4/100))</f>
        <v>19200</v>
      </c>
      <c r="E11" s="16">
        <v>20000</v>
      </c>
      <c r="F11" s="36"/>
      <c r="G11" s="14"/>
    </row>
    <row r="12" spans="1:7" ht="19.5" customHeight="1">
      <c r="A12" s="14"/>
      <c r="B12" s="14"/>
      <c r="C12" s="19" t="s">
        <v>110</v>
      </c>
      <c r="D12" s="15">
        <f t="shared" si="0"/>
        <v>19200</v>
      </c>
      <c r="E12" s="16">
        <v>20000</v>
      </c>
      <c r="F12" s="36"/>
      <c r="G12" s="14"/>
    </row>
    <row r="13" spans="1:7" ht="19.5" customHeight="1">
      <c r="A13" s="14"/>
      <c r="B13" s="14"/>
      <c r="C13" s="19" t="s">
        <v>111</v>
      </c>
      <c r="D13" s="15">
        <f t="shared" si="0"/>
        <v>7680</v>
      </c>
      <c r="E13" s="16">
        <v>8000</v>
      </c>
      <c r="F13" s="36"/>
      <c r="G13" s="14"/>
    </row>
    <row r="14" spans="1:7" ht="19.5" customHeight="1">
      <c r="A14" s="14"/>
      <c r="B14" s="14"/>
      <c r="C14" s="19" t="s">
        <v>129</v>
      </c>
      <c r="D14" s="15">
        <f t="shared" si="0"/>
        <v>9600</v>
      </c>
      <c r="E14" s="16">
        <v>10000</v>
      </c>
      <c r="F14" s="36"/>
      <c r="G14" s="14"/>
    </row>
    <row r="15" spans="1:7" ht="19.5" customHeight="1">
      <c r="A15" s="14"/>
      <c r="B15" s="14"/>
      <c r="C15" s="19" t="s">
        <v>89</v>
      </c>
      <c r="D15" s="15">
        <f t="shared" si="0"/>
        <v>17280</v>
      </c>
      <c r="E15" s="16">
        <v>18000</v>
      </c>
      <c r="F15" s="36"/>
      <c r="G15" s="14"/>
    </row>
    <row r="16" spans="1:7" ht="19.5" customHeight="1">
      <c r="A16" s="14"/>
      <c r="B16" s="14"/>
      <c r="C16" s="19" t="s">
        <v>101</v>
      </c>
      <c r="D16" s="15">
        <f t="shared" si="0"/>
        <v>13440</v>
      </c>
      <c r="E16" s="16">
        <v>14000</v>
      </c>
      <c r="F16" s="36"/>
      <c r="G16" s="14"/>
    </row>
    <row r="17" spans="1:7" ht="19.5" customHeight="1">
      <c r="A17" s="14"/>
      <c r="B17" s="14"/>
      <c r="C17" s="19" t="s">
        <v>90</v>
      </c>
      <c r="D17" s="15">
        <f aca="true" t="shared" si="1" ref="D17:D29">SUM(E17-(E17*20/100))</f>
        <v>800</v>
      </c>
      <c r="E17" s="16">
        <v>1000</v>
      </c>
      <c r="F17" s="36"/>
      <c r="G17" s="14"/>
    </row>
    <row r="18" spans="1:7" ht="19.5" customHeight="1">
      <c r="A18" s="14"/>
      <c r="B18" s="14"/>
      <c r="C18" s="19" t="s">
        <v>112</v>
      </c>
      <c r="D18" s="15">
        <f t="shared" si="1"/>
        <v>1120</v>
      </c>
      <c r="E18" s="16">
        <v>1400</v>
      </c>
      <c r="F18" s="36"/>
      <c r="G18" s="14"/>
    </row>
    <row r="19" spans="1:7" ht="19.5" customHeight="1">
      <c r="A19" s="14"/>
      <c r="B19" s="14"/>
      <c r="C19" s="19" t="s">
        <v>91</v>
      </c>
      <c r="D19" s="15">
        <f>SUM(E19-(E19*4/100))</f>
        <v>12480</v>
      </c>
      <c r="E19" s="16">
        <v>13000</v>
      </c>
      <c r="F19" s="36"/>
      <c r="G19" s="14"/>
    </row>
    <row r="20" spans="1:7" ht="19.5" customHeight="1">
      <c r="A20" s="14"/>
      <c r="B20" s="14"/>
      <c r="C20" s="19" t="s">
        <v>92</v>
      </c>
      <c r="D20" s="15">
        <f t="shared" si="1"/>
        <v>6400</v>
      </c>
      <c r="E20" s="16">
        <v>8000</v>
      </c>
      <c r="F20" s="36"/>
      <c r="G20" s="14"/>
    </row>
    <row r="21" spans="1:7" ht="19.5" customHeight="1">
      <c r="A21" s="14"/>
      <c r="B21" s="14"/>
      <c r="C21" s="19" t="s">
        <v>93</v>
      </c>
      <c r="D21" s="15">
        <f t="shared" si="1"/>
        <v>480</v>
      </c>
      <c r="E21" s="16">
        <v>600</v>
      </c>
      <c r="F21" s="36"/>
      <c r="G21" s="14"/>
    </row>
    <row r="22" spans="1:7" ht="19.5" customHeight="1">
      <c r="A22" s="14"/>
      <c r="B22" s="14"/>
      <c r="C22" s="19" t="s">
        <v>94</v>
      </c>
      <c r="D22" s="15">
        <f t="shared" si="1"/>
        <v>6400</v>
      </c>
      <c r="E22" s="16">
        <v>8000</v>
      </c>
      <c r="F22" s="36"/>
      <c r="G22" s="14"/>
    </row>
    <row r="23" spans="1:7" ht="19.5" customHeight="1">
      <c r="A23" s="14"/>
      <c r="B23" s="14"/>
      <c r="C23" s="19" t="s">
        <v>95</v>
      </c>
      <c r="D23" s="15">
        <f t="shared" si="1"/>
        <v>4800</v>
      </c>
      <c r="E23" s="16">
        <v>6000</v>
      </c>
      <c r="F23" s="36"/>
      <c r="G23" s="14"/>
    </row>
    <row r="24" spans="1:7" ht="19.5" customHeight="1">
      <c r="A24" s="14"/>
      <c r="B24" s="14"/>
      <c r="C24" s="19" t="s">
        <v>96</v>
      </c>
      <c r="D24" s="15">
        <f t="shared" si="1"/>
        <v>6000</v>
      </c>
      <c r="E24" s="16">
        <v>7500</v>
      </c>
      <c r="F24" s="36"/>
      <c r="G24" s="14"/>
    </row>
    <row r="25" spans="1:7" ht="19.5" customHeight="1">
      <c r="A25" s="14"/>
      <c r="B25" s="14"/>
      <c r="C25" s="19" t="s">
        <v>113</v>
      </c>
      <c r="D25" s="15">
        <f t="shared" si="1"/>
        <v>4800</v>
      </c>
      <c r="E25" s="16">
        <v>6000</v>
      </c>
      <c r="F25" s="36"/>
      <c r="G25" s="14"/>
    </row>
    <row r="26" spans="1:7" ht="19.5" customHeight="1">
      <c r="A26" s="14"/>
      <c r="B26" s="14"/>
      <c r="C26" s="19" t="s">
        <v>97</v>
      </c>
      <c r="D26" s="15">
        <f t="shared" si="1"/>
        <v>5600</v>
      </c>
      <c r="E26" s="16">
        <v>7000</v>
      </c>
      <c r="F26" s="36"/>
      <c r="G26" s="14"/>
    </row>
    <row r="27" spans="1:7" ht="19.5" customHeight="1">
      <c r="A27" s="14"/>
      <c r="B27" s="14"/>
      <c r="C27" s="19" t="s">
        <v>98</v>
      </c>
      <c r="D27" s="15">
        <f t="shared" si="1"/>
        <v>20800</v>
      </c>
      <c r="E27" s="16">
        <v>26000</v>
      </c>
      <c r="F27" s="36"/>
      <c r="G27" s="14"/>
    </row>
    <row r="28" spans="1:7" ht="19.5" customHeight="1">
      <c r="A28" s="14"/>
      <c r="B28" s="14"/>
      <c r="C28" s="19" t="s">
        <v>99</v>
      </c>
      <c r="D28" s="15">
        <f t="shared" si="1"/>
        <v>5600</v>
      </c>
      <c r="E28" s="16">
        <v>7000</v>
      </c>
      <c r="F28" s="36"/>
      <c r="G28" s="14"/>
    </row>
    <row r="29" spans="1:7" ht="19.5" customHeight="1">
      <c r="A29" s="14"/>
      <c r="B29" s="14"/>
      <c r="C29" s="17" t="s">
        <v>100</v>
      </c>
      <c r="D29" s="15">
        <f t="shared" si="1"/>
        <v>6000</v>
      </c>
      <c r="E29" s="16">
        <v>7500</v>
      </c>
      <c r="F29" s="36"/>
      <c r="G29" s="14"/>
    </row>
    <row r="30" spans="1:7" ht="19.5" customHeight="1">
      <c r="A30" s="14"/>
      <c r="B30" s="14"/>
      <c r="C30" s="17" t="s">
        <v>128</v>
      </c>
      <c r="D30" s="15">
        <v>140000</v>
      </c>
      <c r="E30" s="16">
        <v>190000</v>
      </c>
      <c r="F30" s="26"/>
      <c r="G30" s="14"/>
    </row>
    <row r="31" spans="1:7" ht="12.75">
      <c r="A31" s="14"/>
      <c r="B31" s="14"/>
      <c r="C31" s="14"/>
      <c r="D31" s="14"/>
      <c r="E31" s="18">
        <f>SUM(E8:E30)</f>
        <v>400000</v>
      </c>
      <c r="F31" s="14"/>
      <c r="G31" s="14"/>
    </row>
    <row r="32" spans="1:7" ht="12.75">
      <c r="A32" s="14"/>
      <c r="B32" s="14"/>
      <c r="C32" s="14"/>
      <c r="D32" s="14"/>
      <c r="E32" s="14"/>
      <c r="F32" s="14"/>
      <c r="G32" s="14"/>
    </row>
    <row r="33" spans="1:7" ht="12.75">
      <c r="A33" s="14"/>
      <c r="B33" s="14"/>
      <c r="C33" s="14"/>
      <c r="D33" s="14"/>
      <c r="E33" s="14"/>
      <c r="F33" s="14"/>
      <c r="G33" s="14"/>
    </row>
  </sheetData>
  <sheetProtection/>
  <mergeCells count="5">
    <mergeCell ref="A1:F1"/>
    <mergeCell ref="F8:F29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Racunovodstvo</cp:lastModifiedBy>
  <cp:lastPrinted>2017-12-15T09:36:30Z</cp:lastPrinted>
  <dcterms:created xsi:type="dcterms:W3CDTF">2007-01-23T13:47:11Z</dcterms:created>
  <dcterms:modified xsi:type="dcterms:W3CDTF">2017-12-15T13:03:58Z</dcterms:modified>
  <cp:category/>
  <cp:version/>
  <cp:contentType/>
  <cp:contentStatus/>
</cp:coreProperties>
</file>