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Rebalans 2023 " sheetId="1" r:id="rId1"/>
  </sheets>
  <definedNames/>
  <calcPr fullCalcOnLoad="1"/>
</workbook>
</file>

<file path=xl/sharedStrings.xml><?xml version="1.0" encoding="utf-8"?>
<sst xmlns="http://schemas.openxmlformats.org/spreadsheetml/2006/main" count="246" uniqueCount="173">
  <si>
    <t xml:space="preserve"> </t>
  </si>
  <si>
    <t>I. IZMJENE I DOPUNE PRORAČUNA ZA 2023.G.</t>
  </si>
  <si>
    <t>POZICIJA</t>
  </si>
  <si>
    <t>BROJ 
KONTA</t>
  </si>
  <si>
    <t>VRSTA PRIHODA / PRIMITAKA</t>
  </si>
  <si>
    <t>PLANIRANO</t>
  </si>
  <si>
    <t>PROMJENA IZNOS</t>
  </si>
  <si>
    <t xml:space="preserve">  SVEUKUPNO PRIHODI</t>
  </si>
  <si>
    <t>Razdjel 003 UPRAVNI ODJEL ZA JAVNE POTREBE I DRUŠTVENE DJELATNOSTI</t>
  </si>
  <si>
    <t>Glava 00302 ŠKOLSTVO</t>
  </si>
  <si>
    <t>Proračunski korisnik 12358 OŠ "STJEPANA IVIČEVIĆA"</t>
  </si>
  <si>
    <t>Izvor  3.2. VLASTITI PRIHODI PRORAČUNSKIH KORISNIKA</t>
  </si>
  <si>
    <t>P0078-21</t>
  </si>
  <si>
    <t>6526</t>
  </si>
  <si>
    <t>Ostali nespomenuti prihodi</t>
  </si>
  <si>
    <t>P0027-3</t>
  </si>
  <si>
    <t>6615</t>
  </si>
  <si>
    <t>Prihodi od pruženih usluga</t>
  </si>
  <si>
    <t>Izvor  5.4. POMOĆI ZA PRORAČUNSKE KORISNIKE</t>
  </si>
  <si>
    <t>P0085</t>
  </si>
  <si>
    <t>6361</t>
  </si>
  <si>
    <t>Tekuće pomoći proračunskim korisnicima iz proračuna koji im nije nadležan</t>
  </si>
  <si>
    <t>P0085-1</t>
  </si>
  <si>
    <t>6362</t>
  </si>
  <si>
    <t>Kapitalne pomoći proračunskim korisnicima iz proračuna koji im nije nadležan</t>
  </si>
  <si>
    <t>Izvor  6.4. DONACIJE ZA PRORAČUNSKE KORISNIKE</t>
  </si>
  <si>
    <t>P0029-7</t>
  </si>
  <si>
    <t>6631</t>
  </si>
  <si>
    <t>Tekuće donacije</t>
  </si>
  <si>
    <t xml:space="preserve">  SVEUKUPNO RASHODI / IZDACI</t>
  </si>
  <si>
    <t>Izvor  4.3. OSTALI PRIHODI ZA POSEBNE NAMJENE</t>
  </si>
  <si>
    <t>R1067</t>
  </si>
  <si>
    <t>9222</t>
  </si>
  <si>
    <t>Manjak prihoda</t>
  </si>
  <si>
    <t>Glavni program A04 PROGRAM JAVNIH POTREBA U ŠKOLSTVU</t>
  </si>
  <si>
    <t>Program 1000 OSNOVNO ŠKOLSTVO DO NIVOA MINIMALNOG STANDARDA</t>
  </si>
  <si>
    <t>Aktivnost A100001 REDOVNA DJELATNOST OSNOVNE ŠKOLE</t>
  </si>
  <si>
    <t>R0228</t>
  </si>
  <si>
    <t>3211</t>
  </si>
  <si>
    <t>Službena putovanja</t>
  </si>
  <si>
    <t>R0231</t>
  </si>
  <si>
    <t>3221</t>
  </si>
  <si>
    <t>Uredski materijal i ostali materijalni rashodi</t>
  </si>
  <si>
    <t>R0232</t>
  </si>
  <si>
    <t>3222</t>
  </si>
  <si>
    <t>Materijal i sirovine</t>
  </si>
  <si>
    <t>R0233</t>
  </si>
  <si>
    <t>3223</t>
  </si>
  <si>
    <t>Energija</t>
  </si>
  <si>
    <t>R0234</t>
  </si>
  <si>
    <t>3224</t>
  </si>
  <si>
    <t>Materijal i dijelovi za tekuće i investicijsko održavanje</t>
  </si>
  <si>
    <t>R0235</t>
  </si>
  <si>
    <t>3225</t>
  </si>
  <si>
    <t>Sitni inventar i auto gume</t>
  </si>
  <si>
    <t>R0685</t>
  </si>
  <si>
    <t>3227</t>
  </si>
  <si>
    <t>Službena, radna i zaštitna odjeća i obuća</t>
  </si>
  <si>
    <t>R0236</t>
  </si>
  <si>
    <t>3231</t>
  </si>
  <si>
    <t>Usluge telefona, pošte i prijevoza</t>
  </si>
  <si>
    <t>R0237</t>
  </si>
  <si>
    <t>3232</t>
  </si>
  <si>
    <t>Usluge tekućeg i investicijskog održavanja</t>
  </si>
  <si>
    <t>R0238</t>
  </si>
  <si>
    <t>3233</t>
  </si>
  <si>
    <t>Usluge promidžbe i informiranja</t>
  </si>
  <si>
    <t>R0239</t>
  </si>
  <si>
    <t>3234</t>
  </si>
  <si>
    <t>Komunalne usluge</t>
  </si>
  <si>
    <t>R0711</t>
  </si>
  <si>
    <t>3235</t>
  </si>
  <si>
    <t>Zakupnine i najamnine</t>
  </si>
  <si>
    <t>R0240</t>
  </si>
  <si>
    <t>3236</t>
  </si>
  <si>
    <t>Zdravstvene i veterinarske usluge</t>
  </si>
  <si>
    <t>R0241</t>
  </si>
  <si>
    <t>3237</t>
  </si>
  <si>
    <t>Intelektualne i osobne usluge</t>
  </si>
  <si>
    <t>R0242</t>
  </si>
  <si>
    <t>3238</t>
  </si>
  <si>
    <t>Računalne usluge</t>
  </si>
  <si>
    <t>R0243</t>
  </si>
  <si>
    <t>3239</t>
  </si>
  <si>
    <t>Ostale usluge</t>
  </si>
  <si>
    <t>R0244</t>
  </si>
  <si>
    <t>3292</t>
  </si>
  <si>
    <t>Premije osiguranja</t>
  </si>
  <si>
    <t>R0245</t>
  </si>
  <si>
    <t>3293</t>
  </si>
  <si>
    <t>Reprezentacija</t>
  </si>
  <si>
    <t>R0246</t>
  </si>
  <si>
    <t>3294</t>
  </si>
  <si>
    <t>Članarine i norme</t>
  </si>
  <si>
    <t>R0670</t>
  </si>
  <si>
    <t>3295</t>
  </si>
  <si>
    <t>Pristojbe i naknade</t>
  </si>
  <si>
    <t>R0926</t>
  </si>
  <si>
    <t>3296</t>
  </si>
  <si>
    <t>Troškovi sudskih postupaka</t>
  </si>
  <si>
    <t>R0307-1</t>
  </si>
  <si>
    <t>3299</t>
  </si>
  <si>
    <t>Ostali nespomenuti rashodi poslovanja</t>
  </si>
  <si>
    <t>R0247-2</t>
  </si>
  <si>
    <t>3431</t>
  </si>
  <si>
    <t>Bankarske usluge i usluge platnog prometa</t>
  </si>
  <si>
    <t>R0962</t>
  </si>
  <si>
    <t>3111</t>
  </si>
  <si>
    <t>Plaće za redovan rad</t>
  </si>
  <si>
    <t>R0962-1</t>
  </si>
  <si>
    <t>3121</t>
  </si>
  <si>
    <t>Ostali rashodi za zaposlene</t>
  </si>
  <si>
    <t>R0961</t>
  </si>
  <si>
    <t>3132</t>
  </si>
  <si>
    <t>Doprinosi za obvezno zdravstveno osiguranje</t>
  </si>
  <si>
    <t>R0963</t>
  </si>
  <si>
    <t>3212</t>
  </si>
  <si>
    <t>Naknade za prijevoz, za rad na terenu i odvojeni život</t>
  </si>
  <si>
    <t>R1267</t>
  </si>
  <si>
    <t>R0963-1</t>
  </si>
  <si>
    <t>Program 1001 OSNOVNO ŠKOLSTVO IZNAD NIVOA MINIMALNOG STANDARDA</t>
  </si>
  <si>
    <t>Aktivnost A100001 OSNOVNOŠKOLSKO OBRAZOVANJE IZNAD MINIMALNIH STANDARDA</t>
  </si>
  <si>
    <t>Izvor  1.1. OPĆI PRIHODI I PRIMICI</t>
  </si>
  <si>
    <t>R0302</t>
  </si>
  <si>
    <t>R0302-1</t>
  </si>
  <si>
    <t>R0270</t>
  </si>
  <si>
    <t>R0231-4</t>
  </si>
  <si>
    <t>R0269-1</t>
  </si>
  <si>
    <t>4221</t>
  </si>
  <si>
    <t>Uredska oprema i namještaj</t>
  </si>
  <si>
    <t>R0232-1</t>
  </si>
  <si>
    <t>R0686-1</t>
  </si>
  <si>
    <t>R0231-1</t>
  </si>
  <si>
    <t>R0965</t>
  </si>
  <si>
    <t>R1047</t>
  </si>
  <si>
    <t>R1091-1</t>
  </si>
  <si>
    <t>4241</t>
  </si>
  <si>
    <t>Knjige</t>
  </si>
  <si>
    <t>R0408-8</t>
  </si>
  <si>
    <t>Tekući projekt T100001 S OSMJEHOM U ŠKOLU - POMOĆNICI U NASTAVI</t>
  </si>
  <si>
    <t>R0700-4</t>
  </si>
  <si>
    <t>R0270-2</t>
  </si>
  <si>
    <t>Izvor  5.1. POMOĆI EU</t>
  </si>
  <si>
    <t>R0700-3</t>
  </si>
  <si>
    <t>R0700-6</t>
  </si>
  <si>
    <t>R0270-1</t>
  </si>
  <si>
    <t>R0229-6</t>
  </si>
  <si>
    <t>Izvor  5.2. OSTALE POMOĆI</t>
  </si>
  <si>
    <t>R0700-8</t>
  </si>
  <si>
    <t>R0700-12</t>
  </si>
  <si>
    <t>R0700-9</t>
  </si>
  <si>
    <t>R0700-11</t>
  </si>
  <si>
    <t>Tekući projekt T100002 PROJEKT "ŠKOLSKA SHEMA"</t>
  </si>
  <si>
    <t>R1101-6</t>
  </si>
  <si>
    <t>R1101-7</t>
  </si>
  <si>
    <t>Tekući projekt T100003 PROGRAM SUFINANCIRANJA PREHRANE UČENIKA OSNOVNIH ŠKOLA</t>
  </si>
  <si>
    <t>R1353</t>
  </si>
  <si>
    <t>Tekući projekt T100004 PROGRAM OPSKRBLJIVANJA ŠKOLSKIH USTANOVA BESPLATNIM ZALIHAMA MENSTRUALNIH I HIGIJENSKIH POTREBA</t>
  </si>
  <si>
    <t>R1354</t>
  </si>
  <si>
    <t>Tekuće donacije u naravi</t>
  </si>
  <si>
    <t>OŠ "STJEPANA IVIČEVIĆA"</t>
  </si>
  <si>
    <t>MAKARSKA</t>
  </si>
  <si>
    <t>P0079-1</t>
  </si>
  <si>
    <t>Višak prihoda</t>
  </si>
  <si>
    <t>P0100</t>
  </si>
  <si>
    <t>P0046-15</t>
  </si>
  <si>
    <t>Izvor  5.5.POMOĆI ZA PRORAČUNSKE KORISNIKE IZ EU-PRIJENOS</t>
  </si>
  <si>
    <t>IZMJENE I DOPUNE PLANA</t>
  </si>
  <si>
    <t>Zatezne kamate</t>
  </si>
  <si>
    <t>Sufinanciranje cijene prijevoza</t>
  </si>
  <si>
    <t>Ostali instrumenti uređaji i strojevi</t>
  </si>
  <si>
    <t>Sportska oprema</t>
  </si>
  <si>
    <t>Dodatna ulaganja na građevinskim objektima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</si>
</sst>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2" fillId="38" borderId="10" xfId="0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3" fillId="37" borderId="11" xfId="0" applyFont="1" applyFill="1" applyBorder="1" applyAlignment="1">
      <alignment/>
    </xf>
    <xf numFmtId="4" fontId="3" fillId="37" borderId="11" xfId="0" applyNumberFormat="1" applyFont="1" applyFill="1" applyBorder="1" applyAlignment="1">
      <alignment/>
    </xf>
    <xf numFmtId="0" fontId="3" fillId="39" borderId="12" xfId="0" applyFont="1" applyFill="1" applyBorder="1" applyAlignment="1">
      <alignment/>
    </xf>
    <xf numFmtId="4" fontId="3" fillId="39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tabSelected="1" zoomScalePageLayoutView="0" workbookViewId="0" topLeftCell="A10">
      <selection activeCell="C57" sqref="C57"/>
    </sheetView>
  </sheetViews>
  <sheetFormatPr defaultColWidth="9.140625" defaultRowHeight="12.75"/>
  <cols>
    <col min="1" max="2" width="10.00390625" style="0" customWidth="1"/>
    <col min="3" max="3" width="66.140625" style="0" customWidth="1"/>
    <col min="4" max="4" width="13.421875" style="0" customWidth="1"/>
    <col min="5" max="5" width="17.57421875" style="0" customWidth="1"/>
    <col min="6" max="6" width="15.421875" style="0" customWidth="1"/>
  </cols>
  <sheetData>
    <row r="1" spans="1:3" ht="12.75">
      <c r="A1" s="46" t="s">
        <v>160</v>
      </c>
      <c r="B1" s="46"/>
      <c r="C1" s="46"/>
    </row>
    <row r="2" spans="1:2" ht="12.75">
      <c r="A2" s="46" t="s">
        <v>161</v>
      </c>
      <c r="B2" s="46"/>
    </row>
    <row r="3" spans="1:3" ht="12.75">
      <c r="A3" s="46"/>
      <c r="B3" s="46"/>
      <c r="C3" s="46"/>
    </row>
    <row r="4" spans="1:4" ht="12.75">
      <c r="A4" s="46" t="s">
        <v>0</v>
      </c>
      <c r="B4" s="46"/>
      <c r="C4" s="1"/>
      <c r="D4" s="2"/>
    </row>
    <row r="5" spans="1:4" ht="12.75">
      <c r="A5" s="46"/>
      <c r="B5" s="46"/>
      <c r="C5" s="1"/>
      <c r="D5" s="3"/>
    </row>
    <row r="6" spans="1:3" ht="12.75">
      <c r="A6" s="45" t="s">
        <v>1</v>
      </c>
      <c r="B6" s="46"/>
      <c r="C6" s="46"/>
    </row>
    <row r="7" spans="1:3" ht="12.75">
      <c r="A7" s="45"/>
      <c r="B7" s="46"/>
      <c r="C7" s="46"/>
    </row>
    <row r="9" spans="1:6" ht="38.25">
      <c r="A9" s="4" t="s">
        <v>2</v>
      </c>
      <c r="B9" s="5" t="s">
        <v>3</v>
      </c>
      <c r="C9" s="4" t="s">
        <v>4</v>
      </c>
      <c r="D9" s="4" t="s">
        <v>5</v>
      </c>
      <c r="E9" s="4" t="s">
        <v>6</v>
      </c>
      <c r="F9" s="27" t="s">
        <v>167</v>
      </c>
    </row>
    <row r="10" spans="1:6" ht="27.75" customHeight="1">
      <c r="A10" s="6" t="s">
        <v>7</v>
      </c>
      <c r="B10" s="6"/>
      <c r="C10" s="6"/>
      <c r="D10" s="7">
        <f>D11</f>
        <v>1805561</v>
      </c>
      <c r="E10" s="7">
        <f aca="true" t="shared" si="0" ref="E10:F12">E11</f>
        <v>251523.44</v>
      </c>
      <c r="F10" s="7">
        <f t="shared" si="0"/>
        <v>2057084.44</v>
      </c>
    </row>
    <row r="11" spans="1:6" ht="12.75">
      <c r="A11" s="8" t="s">
        <v>8</v>
      </c>
      <c r="B11" s="8"/>
      <c r="C11" s="8"/>
      <c r="D11" s="9">
        <f>D12</f>
        <v>1805561</v>
      </c>
      <c r="E11" s="9">
        <f t="shared" si="0"/>
        <v>251523.44</v>
      </c>
      <c r="F11" s="9">
        <f t="shared" si="0"/>
        <v>2057084.44</v>
      </c>
    </row>
    <row r="12" spans="1:6" ht="12.75">
      <c r="A12" s="10" t="s">
        <v>9</v>
      </c>
      <c r="B12" s="10"/>
      <c r="C12" s="10"/>
      <c r="D12" s="11">
        <f>D13</f>
        <v>1805561</v>
      </c>
      <c r="E12" s="11">
        <f t="shared" si="0"/>
        <v>251523.44</v>
      </c>
      <c r="F12" s="11">
        <f t="shared" si="0"/>
        <v>2057084.44</v>
      </c>
    </row>
    <row r="13" spans="1:6" ht="12.75">
      <c r="A13" s="12" t="s">
        <v>10</v>
      </c>
      <c r="B13" s="12"/>
      <c r="C13" s="12"/>
      <c r="D13" s="13">
        <f>D14+D18+D22+D25</f>
        <v>1805561</v>
      </c>
      <c r="E13" s="13">
        <f>E14+E18+E22+E25</f>
        <v>251523.44</v>
      </c>
      <c r="F13" s="13">
        <f>F14+F18+F22+F25</f>
        <v>2057084.44</v>
      </c>
    </row>
    <row r="14" spans="1:6" ht="12.75">
      <c r="A14" s="14" t="s">
        <v>11</v>
      </c>
      <c r="B14" s="14"/>
      <c r="C14" s="14"/>
      <c r="D14" s="15">
        <f>SUM(D15:D17)</f>
        <v>94233</v>
      </c>
      <c r="E14" s="15">
        <f>SUM(E15:E17)</f>
        <v>6428.44</v>
      </c>
      <c r="F14" s="15">
        <f>SUM(F15:F17)</f>
        <v>100661.44</v>
      </c>
    </row>
    <row r="15" spans="1:6" ht="12.75">
      <c r="A15" s="16" t="s">
        <v>12</v>
      </c>
      <c r="B15" s="16" t="s">
        <v>13</v>
      </c>
      <c r="C15" s="16" t="s">
        <v>14</v>
      </c>
      <c r="D15" s="17">
        <v>1327</v>
      </c>
      <c r="E15" s="17">
        <v>0</v>
      </c>
      <c r="F15" s="17">
        <f>D15+E15</f>
        <v>1327</v>
      </c>
    </row>
    <row r="16" spans="1:6" ht="12.75">
      <c r="A16" s="16" t="s">
        <v>15</v>
      </c>
      <c r="B16" s="16" t="s">
        <v>16</v>
      </c>
      <c r="C16" s="16" t="s">
        <v>17</v>
      </c>
      <c r="D16" s="17">
        <v>92906</v>
      </c>
      <c r="E16" s="17">
        <v>0</v>
      </c>
      <c r="F16" s="17">
        <f aca="true" t="shared" si="1" ref="F16:F27">D16+E16</f>
        <v>92906</v>
      </c>
    </row>
    <row r="17" spans="1:6" ht="12.75">
      <c r="A17" s="25" t="s">
        <v>162</v>
      </c>
      <c r="B17" s="26">
        <v>9221</v>
      </c>
      <c r="C17" s="25" t="s">
        <v>163</v>
      </c>
      <c r="D17" s="17">
        <v>0</v>
      </c>
      <c r="E17" s="17">
        <v>6428.44</v>
      </c>
      <c r="F17" s="17">
        <f t="shared" si="1"/>
        <v>6428.44</v>
      </c>
    </row>
    <row r="18" spans="1:6" ht="12.75">
      <c r="A18" s="14" t="s">
        <v>18</v>
      </c>
      <c r="B18" s="14"/>
      <c r="C18" s="14"/>
      <c r="D18" s="15">
        <f>SUM(D19:D21)</f>
        <v>1708674</v>
      </c>
      <c r="E18" s="15">
        <f>SUM(E19:E21)</f>
        <v>245095</v>
      </c>
      <c r="F18" s="15">
        <f>SUM(F19:F21)</f>
        <v>1953769</v>
      </c>
    </row>
    <row r="19" spans="1:6" ht="12.75">
      <c r="A19" s="16" t="s">
        <v>19</v>
      </c>
      <c r="B19" s="16" t="s">
        <v>20</v>
      </c>
      <c r="C19" s="16" t="s">
        <v>21</v>
      </c>
      <c r="D19" s="17">
        <v>1667530</v>
      </c>
      <c r="E19" s="17">
        <v>245095</v>
      </c>
      <c r="F19" s="17">
        <f t="shared" si="1"/>
        <v>1912625</v>
      </c>
    </row>
    <row r="20" spans="1:6" ht="12.75">
      <c r="A20" s="16" t="s">
        <v>22</v>
      </c>
      <c r="B20" s="16" t="s">
        <v>23</v>
      </c>
      <c r="C20" s="16" t="s">
        <v>24</v>
      </c>
      <c r="D20" s="17">
        <v>41144</v>
      </c>
      <c r="E20" s="17">
        <v>0</v>
      </c>
      <c r="F20" s="17">
        <f t="shared" si="1"/>
        <v>41144</v>
      </c>
    </row>
    <row r="21" spans="1:6" ht="12.75">
      <c r="A21" s="25" t="s">
        <v>164</v>
      </c>
      <c r="B21" s="26">
        <v>9221</v>
      </c>
      <c r="C21" s="25" t="s">
        <v>163</v>
      </c>
      <c r="D21" s="17">
        <v>0</v>
      </c>
      <c r="E21" s="17">
        <v>0</v>
      </c>
      <c r="F21" s="17">
        <f t="shared" si="1"/>
        <v>0</v>
      </c>
    </row>
    <row r="22" spans="1:6" ht="12.75">
      <c r="A22" s="14" t="s">
        <v>166</v>
      </c>
      <c r="B22" s="14"/>
      <c r="C22" s="14"/>
      <c r="D22" s="15">
        <f>SUM(D23:D24)</f>
        <v>0</v>
      </c>
      <c r="E22" s="15">
        <f>SUM(E23:E24)</f>
        <v>0</v>
      </c>
      <c r="F22" s="15">
        <f>SUM(F23:F24)</f>
        <v>0</v>
      </c>
    </row>
    <row r="23" spans="1:6" ht="12.75">
      <c r="A23" s="16" t="s">
        <v>26</v>
      </c>
      <c r="B23" s="18" t="s">
        <v>27</v>
      </c>
      <c r="C23" s="16" t="s">
        <v>28</v>
      </c>
      <c r="D23" s="17">
        <v>0</v>
      </c>
      <c r="E23" s="17">
        <v>0</v>
      </c>
      <c r="F23" s="17">
        <f t="shared" si="1"/>
        <v>0</v>
      </c>
    </row>
    <row r="24" spans="1:6" ht="12.75">
      <c r="A24" s="16" t="s">
        <v>165</v>
      </c>
      <c r="B24" s="18">
        <v>9221</v>
      </c>
      <c r="C24" s="16" t="s">
        <v>163</v>
      </c>
      <c r="D24" s="17">
        <v>0</v>
      </c>
      <c r="E24" s="17">
        <v>0</v>
      </c>
      <c r="F24" s="17">
        <f t="shared" si="1"/>
        <v>0</v>
      </c>
    </row>
    <row r="25" spans="1:6" ht="12.75">
      <c r="A25" s="14" t="s">
        <v>25</v>
      </c>
      <c r="B25" s="14"/>
      <c r="C25" s="14"/>
      <c r="D25" s="15">
        <f>SUM(D26:D27)</f>
        <v>2654</v>
      </c>
      <c r="E25" s="15">
        <f>SUM(E26:E27)</f>
        <v>0</v>
      </c>
      <c r="F25" s="15">
        <f>SUM(F26:F27)</f>
        <v>2654</v>
      </c>
    </row>
    <row r="26" spans="1:6" ht="12.75">
      <c r="A26" s="16" t="s">
        <v>26</v>
      </c>
      <c r="B26" s="18" t="s">
        <v>27</v>
      </c>
      <c r="C26" s="16" t="s">
        <v>28</v>
      </c>
      <c r="D26" s="17">
        <v>2654</v>
      </c>
      <c r="E26" s="17">
        <v>0</v>
      </c>
      <c r="F26" s="17">
        <f t="shared" si="1"/>
        <v>2654</v>
      </c>
    </row>
    <row r="27" spans="1:6" ht="12.75">
      <c r="A27" s="25" t="s">
        <v>165</v>
      </c>
      <c r="B27" s="26">
        <v>9221</v>
      </c>
      <c r="C27" s="25" t="s">
        <v>163</v>
      </c>
      <c r="D27" s="17">
        <v>0</v>
      </c>
      <c r="E27" s="17">
        <v>0</v>
      </c>
      <c r="F27" s="17">
        <f t="shared" si="1"/>
        <v>0</v>
      </c>
    </row>
    <row r="28" spans="1:6" ht="22.5" customHeight="1">
      <c r="A28" s="6" t="s">
        <v>29</v>
      </c>
      <c r="B28" s="6"/>
      <c r="C28" s="6"/>
      <c r="D28" s="7">
        <f>D29</f>
        <v>2097551.85</v>
      </c>
      <c r="E28" s="7">
        <f aca="true" t="shared" si="2" ref="E28:F30">E29</f>
        <v>304391.57999999996</v>
      </c>
      <c r="F28" s="7">
        <f t="shared" si="2"/>
        <v>2401943.43</v>
      </c>
    </row>
    <row r="29" spans="1:6" ht="12.75">
      <c r="A29" s="8" t="s">
        <v>8</v>
      </c>
      <c r="B29" s="8"/>
      <c r="C29" s="8"/>
      <c r="D29" s="9">
        <f>D30</f>
        <v>2097551.85</v>
      </c>
      <c r="E29" s="9">
        <f t="shared" si="2"/>
        <v>304391.57999999996</v>
      </c>
      <c r="F29" s="9">
        <f t="shared" si="2"/>
        <v>2401943.43</v>
      </c>
    </row>
    <row r="30" spans="1:6" ht="12.75">
      <c r="A30" s="10" t="s">
        <v>9</v>
      </c>
      <c r="B30" s="10"/>
      <c r="C30" s="10"/>
      <c r="D30" s="11">
        <f>D31</f>
        <v>2097551.85</v>
      </c>
      <c r="E30" s="11">
        <f t="shared" si="2"/>
        <v>304391.57999999996</v>
      </c>
      <c r="F30" s="11">
        <f t="shared" si="2"/>
        <v>2401943.43</v>
      </c>
    </row>
    <row r="31" spans="1:6" ht="12.75">
      <c r="A31" s="12" t="s">
        <v>10</v>
      </c>
      <c r="B31" s="12"/>
      <c r="C31" s="12"/>
      <c r="D31" s="13">
        <f>D32+D34</f>
        <v>2097551.85</v>
      </c>
      <c r="E31" s="13">
        <f>E32+E34</f>
        <v>304391.57999999996</v>
      </c>
      <c r="F31" s="13">
        <f>F32+F34</f>
        <v>2401943.43</v>
      </c>
    </row>
    <row r="32" spans="1:6" ht="12.75">
      <c r="A32" s="14" t="s">
        <v>30</v>
      </c>
      <c r="B32" s="14"/>
      <c r="C32" s="14"/>
      <c r="D32" s="15">
        <f>D33</f>
        <v>0</v>
      </c>
      <c r="E32" s="15">
        <f>E33</f>
        <v>1248.99</v>
      </c>
      <c r="F32" s="15">
        <f>F33</f>
        <v>1248.99</v>
      </c>
    </row>
    <row r="33" spans="1:6" ht="12.75">
      <c r="A33" s="25" t="s">
        <v>31</v>
      </c>
      <c r="B33" s="25" t="s">
        <v>32</v>
      </c>
      <c r="C33" s="25" t="s">
        <v>33</v>
      </c>
      <c r="D33" s="17">
        <v>0</v>
      </c>
      <c r="E33" s="17">
        <v>1248.99</v>
      </c>
      <c r="F33" s="17">
        <f>D33+E33</f>
        <v>1248.99</v>
      </c>
    </row>
    <row r="34" spans="1:6" ht="12.75">
      <c r="A34" s="19" t="s">
        <v>34</v>
      </c>
      <c r="B34" s="19"/>
      <c r="C34" s="19"/>
      <c r="D34" s="20">
        <f>D35+D76</f>
        <v>2097551.85</v>
      </c>
      <c r="E34" s="20">
        <f>E35+E76</f>
        <v>303142.58999999997</v>
      </c>
      <c r="F34" s="20">
        <f>F35+F76</f>
        <v>2400694.44</v>
      </c>
    </row>
    <row r="35" spans="1:6" ht="12.75">
      <c r="A35" s="21" t="s">
        <v>35</v>
      </c>
      <c r="B35" s="21"/>
      <c r="C35" s="21"/>
      <c r="D35" s="22">
        <f>D36</f>
        <v>1773520.85</v>
      </c>
      <c r="E35" s="22">
        <f>E36</f>
        <v>180352.15</v>
      </c>
      <c r="F35" s="22">
        <f>F36</f>
        <v>1953873</v>
      </c>
    </row>
    <row r="36" spans="1:6" ht="12.75">
      <c r="A36" s="23" t="s">
        <v>36</v>
      </c>
      <c r="B36" s="23"/>
      <c r="C36" s="23"/>
      <c r="D36" s="24">
        <f>D37+D66</f>
        <v>1773520.85</v>
      </c>
      <c r="E36" s="24">
        <f>E37+E66</f>
        <v>180352.15</v>
      </c>
      <c r="F36" s="24">
        <f>F37+F66</f>
        <v>1953873</v>
      </c>
    </row>
    <row r="37" spans="1:6" ht="12.75">
      <c r="A37" s="14" t="s">
        <v>30</v>
      </c>
      <c r="B37" s="14"/>
      <c r="C37" s="14"/>
      <c r="D37" s="15">
        <f>SUM(D38:D65)</f>
        <v>107982.85</v>
      </c>
      <c r="E37" s="15">
        <f>SUM(E38:E65)</f>
        <v>31017.15</v>
      </c>
      <c r="F37" s="15">
        <f>SUM(F38:F65)</f>
        <v>139000</v>
      </c>
    </row>
    <row r="38" spans="1:6" ht="12.75">
      <c r="A38" s="16" t="s">
        <v>37</v>
      </c>
      <c r="B38" s="16" t="s">
        <v>38</v>
      </c>
      <c r="C38" s="16" t="s">
        <v>39</v>
      </c>
      <c r="D38" s="17">
        <v>4778</v>
      </c>
      <c r="E38" s="17">
        <v>2000</v>
      </c>
      <c r="F38" s="17">
        <f aca="true" t="shared" si="3" ref="F38:F71">D38+E38</f>
        <v>6778</v>
      </c>
    </row>
    <row r="39" spans="1:6" ht="12.75">
      <c r="A39" s="16" t="s">
        <v>40</v>
      </c>
      <c r="B39" s="16" t="s">
        <v>41</v>
      </c>
      <c r="C39" s="16" t="s">
        <v>42</v>
      </c>
      <c r="D39" s="17">
        <v>12000</v>
      </c>
      <c r="E39" s="17">
        <v>4900</v>
      </c>
      <c r="F39" s="17">
        <f t="shared" si="3"/>
        <v>16900</v>
      </c>
    </row>
    <row r="40" spans="1:6" ht="12.75">
      <c r="A40" s="16" t="s">
        <v>43</v>
      </c>
      <c r="B40" s="16" t="s">
        <v>44</v>
      </c>
      <c r="C40" s="16" t="s">
        <v>45</v>
      </c>
      <c r="D40" s="17">
        <v>1327</v>
      </c>
      <c r="E40" s="17">
        <v>0</v>
      </c>
      <c r="F40" s="17">
        <f t="shared" si="3"/>
        <v>1327</v>
      </c>
    </row>
    <row r="41" spans="1:6" ht="12.75">
      <c r="A41" s="16" t="s">
        <v>46</v>
      </c>
      <c r="B41" s="16" t="s">
        <v>47</v>
      </c>
      <c r="C41" s="16" t="s">
        <v>48</v>
      </c>
      <c r="D41" s="17">
        <v>34329.85</v>
      </c>
      <c r="E41" s="17">
        <v>-1428.85</v>
      </c>
      <c r="F41" s="17">
        <f t="shared" si="3"/>
        <v>32901</v>
      </c>
    </row>
    <row r="42" spans="1:6" ht="12.75">
      <c r="A42" s="16" t="s">
        <v>49</v>
      </c>
      <c r="B42" s="16" t="s">
        <v>50</v>
      </c>
      <c r="C42" s="16" t="s">
        <v>51</v>
      </c>
      <c r="D42" s="17">
        <v>3000</v>
      </c>
      <c r="E42" s="17">
        <v>1800</v>
      </c>
      <c r="F42" s="17">
        <f t="shared" si="3"/>
        <v>4800</v>
      </c>
    </row>
    <row r="43" spans="1:6" ht="12.75">
      <c r="A43" s="16" t="s">
        <v>52</v>
      </c>
      <c r="B43" s="16" t="s">
        <v>53</v>
      </c>
      <c r="C43" s="16" t="s">
        <v>54</v>
      </c>
      <c r="D43" s="17">
        <v>3000</v>
      </c>
      <c r="E43" s="17">
        <v>0</v>
      </c>
      <c r="F43" s="17">
        <f t="shared" si="3"/>
        <v>3000</v>
      </c>
    </row>
    <row r="44" spans="1:6" ht="12.75">
      <c r="A44" s="16" t="s">
        <v>55</v>
      </c>
      <c r="B44" s="16" t="s">
        <v>56</v>
      </c>
      <c r="C44" s="16" t="s">
        <v>57</v>
      </c>
      <c r="D44" s="17">
        <v>664</v>
      </c>
      <c r="E44" s="17">
        <v>-430</v>
      </c>
      <c r="F44" s="17">
        <f t="shared" si="3"/>
        <v>234</v>
      </c>
    </row>
    <row r="45" spans="1:6" ht="12.75">
      <c r="A45" s="16" t="s">
        <v>58</v>
      </c>
      <c r="B45" s="16" t="s">
        <v>59</v>
      </c>
      <c r="C45" s="16" t="s">
        <v>60</v>
      </c>
      <c r="D45" s="17">
        <v>4800</v>
      </c>
      <c r="E45" s="17">
        <v>2430</v>
      </c>
      <c r="F45" s="17">
        <f t="shared" si="3"/>
        <v>7230</v>
      </c>
    </row>
    <row r="46" spans="1:6" ht="12.75">
      <c r="A46" s="16" t="s">
        <v>61</v>
      </c>
      <c r="B46" s="16" t="s">
        <v>62</v>
      </c>
      <c r="C46" s="16" t="s">
        <v>63</v>
      </c>
      <c r="D46" s="17">
        <v>9194</v>
      </c>
      <c r="E46" s="17">
        <v>-2794</v>
      </c>
      <c r="F46" s="17">
        <f t="shared" si="3"/>
        <v>6400</v>
      </c>
    </row>
    <row r="47" spans="1:6" ht="12.75">
      <c r="A47" s="16" t="s">
        <v>64</v>
      </c>
      <c r="B47" s="16" t="s">
        <v>65</v>
      </c>
      <c r="C47" s="16" t="s">
        <v>66</v>
      </c>
      <c r="D47" s="17">
        <v>604</v>
      </c>
      <c r="E47" s="17">
        <v>-604</v>
      </c>
      <c r="F47" s="17">
        <f t="shared" si="3"/>
        <v>0</v>
      </c>
    </row>
    <row r="48" spans="1:6" ht="12.75">
      <c r="A48" s="16" t="s">
        <v>67</v>
      </c>
      <c r="B48" s="16" t="s">
        <v>68</v>
      </c>
      <c r="C48" s="16" t="s">
        <v>69</v>
      </c>
      <c r="D48" s="17">
        <v>9556</v>
      </c>
      <c r="E48" s="17">
        <v>-1356</v>
      </c>
      <c r="F48" s="17">
        <f t="shared" si="3"/>
        <v>8200</v>
      </c>
    </row>
    <row r="49" spans="1:6" ht="12.75">
      <c r="A49" s="16" t="s">
        <v>70</v>
      </c>
      <c r="B49" s="16" t="s">
        <v>71</v>
      </c>
      <c r="C49" s="16" t="s">
        <v>72</v>
      </c>
      <c r="D49" s="17">
        <v>3716</v>
      </c>
      <c r="E49" s="17">
        <v>250</v>
      </c>
      <c r="F49" s="17">
        <f t="shared" si="3"/>
        <v>3966</v>
      </c>
    </row>
    <row r="50" spans="1:6" ht="12.75">
      <c r="A50" s="16" t="s">
        <v>73</v>
      </c>
      <c r="B50" s="16" t="s">
        <v>74</v>
      </c>
      <c r="C50" s="16" t="s">
        <v>75</v>
      </c>
      <c r="D50" s="17">
        <v>2654</v>
      </c>
      <c r="E50" s="17">
        <v>-254</v>
      </c>
      <c r="F50" s="17">
        <f t="shared" si="3"/>
        <v>2400</v>
      </c>
    </row>
    <row r="51" spans="1:6" ht="12.75">
      <c r="A51" s="16" t="s">
        <v>76</v>
      </c>
      <c r="B51" s="16" t="s">
        <v>77</v>
      </c>
      <c r="C51" s="16" t="s">
        <v>78</v>
      </c>
      <c r="D51" s="17">
        <v>1327</v>
      </c>
      <c r="E51" s="17">
        <v>1400</v>
      </c>
      <c r="F51" s="17">
        <f t="shared" si="3"/>
        <v>2727</v>
      </c>
    </row>
    <row r="52" spans="1:6" ht="12.75">
      <c r="A52" s="16" t="s">
        <v>79</v>
      </c>
      <c r="B52" s="16" t="s">
        <v>80</v>
      </c>
      <c r="C52" s="16" t="s">
        <v>81</v>
      </c>
      <c r="D52" s="17">
        <v>1725</v>
      </c>
      <c r="E52" s="17">
        <v>-650</v>
      </c>
      <c r="F52" s="17">
        <f t="shared" si="3"/>
        <v>1075</v>
      </c>
    </row>
    <row r="53" spans="1:6" ht="12.75">
      <c r="A53" s="16" t="s">
        <v>82</v>
      </c>
      <c r="B53" s="16" t="s">
        <v>83</v>
      </c>
      <c r="C53" s="16" t="s">
        <v>84</v>
      </c>
      <c r="D53" s="17">
        <v>3199</v>
      </c>
      <c r="E53" s="17">
        <v>-800</v>
      </c>
      <c r="F53" s="17">
        <f t="shared" si="3"/>
        <v>2399</v>
      </c>
    </row>
    <row r="54" spans="1:6" ht="12.75">
      <c r="A54" s="16" t="s">
        <v>85</v>
      </c>
      <c r="B54" s="16" t="s">
        <v>86</v>
      </c>
      <c r="C54" s="16" t="s">
        <v>87</v>
      </c>
      <c r="D54" s="17">
        <v>929</v>
      </c>
      <c r="E54" s="17">
        <v>-25</v>
      </c>
      <c r="F54" s="17">
        <f t="shared" si="3"/>
        <v>904</v>
      </c>
    </row>
    <row r="55" spans="1:6" ht="12.75">
      <c r="A55" s="16" t="s">
        <v>88</v>
      </c>
      <c r="B55" s="16" t="s">
        <v>89</v>
      </c>
      <c r="C55" s="16" t="s">
        <v>90</v>
      </c>
      <c r="D55" s="17">
        <v>664</v>
      </c>
      <c r="E55" s="17">
        <v>-500</v>
      </c>
      <c r="F55" s="17">
        <f t="shared" si="3"/>
        <v>164</v>
      </c>
    </row>
    <row r="56" spans="1:6" ht="12.75">
      <c r="A56" s="16" t="s">
        <v>91</v>
      </c>
      <c r="B56" s="16" t="s">
        <v>92</v>
      </c>
      <c r="C56" s="16" t="s">
        <v>93</v>
      </c>
      <c r="D56" s="17">
        <v>199</v>
      </c>
      <c r="E56" s="17">
        <v>-22</v>
      </c>
      <c r="F56" s="17">
        <f t="shared" si="3"/>
        <v>177</v>
      </c>
    </row>
    <row r="57" spans="1:6" ht="12.75">
      <c r="A57" s="16" t="s">
        <v>94</v>
      </c>
      <c r="B57" s="16" t="s">
        <v>95</v>
      </c>
      <c r="C57" s="16" t="s">
        <v>96</v>
      </c>
      <c r="D57" s="17">
        <v>117</v>
      </c>
      <c r="E57" s="17">
        <v>-100</v>
      </c>
      <c r="F57" s="17">
        <f t="shared" si="3"/>
        <v>17</v>
      </c>
    </row>
    <row r="58" spans="1:6" ht="12.75">
      <c r="A58" s="16" t="s">
        <v>97</v>
      </c>
      <c r="B58" s="16" t="s">
        <v>98</v>
      </c>
      <c r="C58" s="16" t="s">
        <v>99</v>
      </c>
      <c r="D58" s="17">
        <v>7300</v>
      </c>
      <c r="E58" s="17">
        <v>-7299</v>
      </c>
      <c r="F58" s="17">
        <f t="shared" si="3"/>
        <v>1</v>
      </c>
    </row>
    <row r="59" spans="1:6" ht="12.75">
      <c r="A59" s="16" t="s">
        <v>100</v>
      </c>
      <c r="B59" s="16" t="s">
        <v>101</v>
      </c>
      <c r="C59" s="16" t="s">
        <v>102</v>
      </c>
      <c r="D59" s="17">
        <v>883</v>
      </c>
      <c r="E59" s="17">
        <v>0</v>
      </c>
      <c r="F59" s="17">
        <f t="shared" si="3"/>
        <v>883</v>
      </c>
    </row>
    <row r="60" spans="1:6" ht="12.75">
      <c r="A60" s="16" t="s">
        <v>103</v>
      </c>
      <c r="B60" s="16" t="s">
        <v>104</v>
      </c>
      <c r="C60" s="16" t="s">
        <v>105</v>
      </c>
      <c r="D60" s="17">
        <v>2017</v>
      </c>
      <c r="E60" s="17">
        <v>-500</v>
      </c>
      <c r="F60" s="17">
        <f t="shared" si="3"/>
        <v>1517</v>
      </c>
    </row>
    <row r="61" spans="1:6" ht="12.75">
      <c r="A61" s="41"/>
      <c r="B61" s="40">
        <v>4221</v>
      </c>
      <c r="C61" s="41" t="s">
        <v>129</v>
      </c>
      <c r="D61" s="44"/>
      <c r="E61" s="44">
        <v>4690</v>
      </c>
      <c r="F61" s="17">
        <f t="shared" si="3"/>
        <v>4690</v>
      </c>
    </row>
    <row r="62" spans="1:6" ht="12.75">
      <c r="A62" s="41"/>
      <c r="B62" s="40">
        <v>4225</v>
      </c>
      <c r="C62" s="41" t="s">
        <v>170</v>
      </c>
      <c r="D62" s="44"/>
      <c r="E62" s="44">
        <v>8992</v>
      </c>
      <c r="F62" s="17">
        <f t="shared" si="3"/>
        <v>8992</v>
      </c>
    </row>
    <row r="63" spans="1:6" ht="12.75">
      <c r="A63" s="41"/>
      <c r="B63" s="40">
        <v>4226</v>
      </c>
      <c r="C63" s="41" t="s">
        <v>171</v>
      </c>
      <c r="D63" s="44"/>
      <c r="E63" s="44">
        <v>910</v>
      </c>
      <c r="F63" s="17">
        <f t="shared" si="3"/>
        <v>910</v>
      </c>
    </row>
    <row r="64" spans="1:6" ht="12.75">
      <c r="A64" s="41"/>
      <c r="B64" s="40">
        <v>42411</v>
      </c>
      <c r="C64" s="41" t="s">
        <v>137</v>
      </c>
      <c r="D64" s="44"/>
      <c r="E64" s="44">
        <v>658</v>
      </c>
      <c r="F64" s="17">
        <f t="shared" si="3"/>
        <v>658</v>
      </c>
    </row>
    <row r="65" spans="1:6" ht="12.75">
      <c r="A65" s="41"/>
      <c r="B65" s="40">
        <v>45111</v>
      </c>
      <c r="C65" s="41" t="s">
        <v>172</v>
      </c>
      <c r="D65" s="44"/>
      <c r="E65" s="44">
        <v>19750</v>
      </c>
      <c r="F65" s="44">
        <f t="shared" si="3"/>
        <v>19750</v>
      </c>
    </row>
    <row r="66" spans="1:6" ht="13.5" thickBot="1">
      <c r="A66" s="29" t="s">
        <v>18</v>
      </c>
      <c r="B66" s="29"/>
      <c r="C66" s="29"/>
      <c r="D66" s="30">
        <f>SUM(D67:D75)</f>
        <v>1665538</v>
      </c>
      <c r="E66" s="30">
        <f>SUM(E67:E75)</f>
        <v>149335</v>
      </c>
      <c r="F66" s="30">
        <f>SUM(F67:F75)</f>
        <v>1814873</v>
      </c>
    </row>
    <row r="67" spans="1:6" ht="12.75">
      <c r="A67" s="33" t="s">
        <v>106</v>
      </c>
      <c r="B67" s="34" t="s">
        <v>107</v>
      </c>
      <c r="C67" s="34" t="s">
        <v>108</v>
      </c>
      <c r="D67" s="35">
        <v>1379052</v>
      </c>
      <c r="E67" s="35">
        <v>115500</v>
      </c>
      <c r="F67" s="36">
        <f t="shared" si="3"/>
        <v>1494552</v>
      </c>
    </row>
    <row r="68" spans="1:6" ht="12.75">
      <c r="A68" s="37" t="s">
        <v>109</v>
      </c>
      <c r="B68" s="16" t="s">
        <v>110</v>
      </c>
      <c r="C68" s="16" t="s">
        <v>111</v>
      </c>
      <c r="D68" s="17">
        <v>46453</v>
      </c>
      <c r="E68" s="17">
        <v>14000</v>
      </c>
      <c r="F68" s="38">
        <f t="shared" si="3"/>
        <v>60453</v>
      </c>
    </row>
    <row r="69" spans="1:6" ht="12.75">
      <c r="A69" s="37" t="s">
        <v>112</v>
      </c>
      <c r="B69" s="16" t="s">
        <v>113</v>
      </c>
      <c r="C69" s="16" t="s">
        <v>114</v>
      </c>
      <c r="D69" s="17">
        <v>226363</v>
      </c>
      <c r="E69" s="17">
        <v>21600</v>
      </c>
      <c r="F69" s="38">
        <f t="shared" si="3"/>
        <v>247963</v>
      </c>
    </row>
    <row r="70" spans="1:6" ht="12.75">
      <c r="A70" s="37" t="s">
        <v>115</v>
      </c>
      <c r="B70" s="16" t="s">
        <v>116</v>
      </c>
      <c r="C70" s="16" t="s">
        <v>117</v>
      </c>
      <c r="D70" s="17">
        <v>6636</v>
      </c>
      <c r="E70" s="17">
        <v>-3000</v>
      </c>
      <c r="F70" s="38">
        <f t="shared" si="3"/>
        <v>3636</v>
      </c>
    </row>
    <row r="71" spans="1:6" ht="12.75">
      <c r="A71" s="37" t="s">
        <v>118</v>
      </c>
      <c r="B71" s="16" t="s">
        <v>74</v>
      </c>
      <c r="C71" s="16" t="s">
        <v>75</v>
      </c>
      <c r="D71" s="17">
        <v>1991</v>
      </c>
      <c r="E71" s="17">
        <v>0</v>
      </c>
      <c r="F71" s="38">
        <f t="shared" si="3"/>
        <v>1991</v>
      </c>
    </row>
    <row r="72" spans="1:6" ht="12.75">
      <c r="A72" s="37" t="s">
        <v>119</v>
      </c>
      <c r="B72" s="16" t="s">
        <v>95</v>
      </c>
      <c r="C72" s="16" t="s">
        <v>96</v>
      </c>
      <c r="D72" s="17">
        <v>5043</v>
      </c>
      <c r="E72" s="17">
        <v>-2500</v>
      </c>
      <c r="F72" s="38">
        <f>D72+E72</f>
        <v>2543</v>
      </c>
    </row>
    <row r="73" spans="1:6" ht="12.75">
      <c r="A73" s="37"/>
      <c r="B73" s="18">
        <v>3296</v>
      </c>
      <c r="C73" s="16" t="s">
        <v>99</v>
      </c>
      <c r="D73" s="17"/>
      <c r="E73" s="17">
        <v>2520</v>
      </c>
      <c r="F73" s="38">
        <f>D73+E73</f>
        <v>2520</v>
      </c>
    </row>
    <row r="74" spans="1:6" ht="12.75">
      <c r="A74" s="37"/>
      <c r="B74" s="18">
        <v>3433</v>
      </c>
      <c r="C74" s="16" t="s">
        <v>168</v>
      </c>
      <c r="D74" s="16"/>
      <c r="E74" s="28">
        <v>15</v>
      </c>
      <c r="F74" s="38">
        <f>D74+E74</f>
        <v>15</v>
      </c>
    </row>
    <row r="75" spans="1:6" ht="12.75">
      <c r="A75" s="39"/>
      <c r="B75" s="40">
        <v>3722</v>
      </c>
      <c r="C75" s="41" t="s">
        <v>169</v>
      </c>
      <c r="D75" s="41"/>
      <c r="E75" s="42">
        <v>1200</v>
      </c>
      <c r="F75" s="43">
        <f>D75+E75</f>
        <v>1200</v>
      </c>
    </row>
    <row r="76" spans="1:6" ht="12.75">
      <c r="A76" s="31" t="s">
        <v>120</v>
      </c>
      <c r="B76" s="31"/>
      <c r="C76" s="31"/>
      <c r="D76" s="32">
        <f>D77+D94+D108+D113+D116</f>
        <v>324031</v>
      </c>
      <c r="E76" s="32">
        <f>E77+E94+E108+E113+E116</f>
        <v>122790.44</v>
      </c>
      <c r="F76" s="32">
        <f>F77+F94+F108+F113+F116</f>
        <v>446821.44</v>
      </c>
    </row>
    <row r="77" spans="1:6" ht="12.75">
      <c r="A77" s="23" t="s">
        <v>121</v>
      </c>
      <c r="B77" s="23"/>
      <c r="C77" s="23"/>
      <c r="D77" s="24">
        <f>D78+D84+D87+D92</f>
        <v>236261</v>
      </c>
      <c r="E77" s="24">
        <f>E78+E84+E87+E92</f>
        <v>13090.439999999999</v>
      </c>
      <c r="F77" s="24">
        <f>F78+F84+F87+F92</f>
        <v>249351.44</v>
      </c>
    </row>
    <row r="78" spans="1:6" ht="12.75">
      <c r="A78" s="14" t="s">
        <v>122</v>
      </c>
      <c r="B78" s="14"/>
      <c r="C78" s="14"/>
      <c r="D78" s="15">
        <f>SUM(D79:D83)</f>
        <v>96238</v>
      </c>
      <c r="E78" s="15">
        <f>SUM(E79:E83)</f>
        <v>7402</v>
      </c>
      <c r="F78" s="15">
        <f>SUM(F79:F83)</f>
        <v>103640</v>
      </c>
    </row>
    <row r="79" spans="1:6" ht="12.75">
      <c r="A79" s="16" t="s">
        <v>123</v>
      </c>
      <c r="B79" s="16" t="s">
        <v>107</v>
      </c>
      <c r="C79" s="16" t="s">
        <v>108</v>
      </c>
      <c r="D79" s="17">
        <v>68093</v>
      </c>
      <c r="E79" s="17">
        <v>2900</v>
      </c>
      <c r="F79" s="17">
        <f aca="true" t="shared" si="4" ref="F79:F93">D79+E79</f>
        <v>70993</v>
      </c>
    </row>
    <row r="80" spans="1:6" ht="12.75">
      <c r="A80" s="16" t="s">
        <v>124</v>
      </c>
      <c r="B80" s="16" t="s">
        <v>110</v>
      </c>
      <c r="C80" s="16" t="s">
        <v>111</v>
      </c>
      <c r="D80" s="17">
        <v>1035</v>
      </c>
      <c r="E80" s="17">
        <v>1665</v>
      </c>
      <c r="F80" s="17">
        <f t="shared" si="4"/>
        <v>2700</v>
      </c>
    </row>
    <row r="81" spans="1:6" ht="12.75">
      <c r="A81" s="16" t="s">
        <v>125</v>
      </c>
      <c r="B81" s="16" t="s">
        <v>113</v>
      </c>
      <c r="C81" s="16" t="s">
        <v>114</v>
      </c>
      <c r="D81" s="17">
        <v>11183</v>
      </c>
      <c r="E81" s="17">
        <v>2837</v>
      </c>
      <c r="F81" s="17">
        <f t="shared" si="4"/>
        <v>14020</v>
      </c>
    </row>
    <row r="82" spans="1:6" ht="12.75">
      <c r="A82" s="16" t="s">
        <v>126</v>
      </c>
      <c r="B82" s="16" t="s">
        <v>41</v>
      </c>
      <c r="C82" s="16" t="s">
        <v>42</v>
      </c>
      <c r="D82" s="17">
        <v>2655</v>
      </c>
      <c r="E82" s="17">
        <v>0</v>
      </c>
      <c r="F82" s="17">
        <f t="shared" si="4"/>
        <v>2655</v>
      </c>
    </row>
    <row r="83" spans="1:6" ht="12.75">
      <c r="A83" s="16" t="s">
        <v>127</v>
      </c>
      <c r="B83" s="16" t="s">
        <v>128</v>
      </c>
      <c r="C83" s="16" t="s">
        <v>129</v>
      </c>
      <c r="D83" s="17">
        <v>13272</v>
      </c>
      <c r="E83" s="17">
        <v>0</v>
      </c>
      <c r="F83" s="17">
        <f t="shared" si="4"/>
        <v>13272</v>
      </c>
    </row>
    <row r="84" spans="1:6" ht="12.75">
      <c r="A84" s="14" t="s">
        <v>11</v>
      </c>
      <c r="B84" s="14"/>
      <c r="C84" s="14"/>
      <c r="D84" s="15">
        <f>SUM(D85:D86)</f>
        <v>94233</v>
      </c>
      <c r="E84" s="15">
        <f>SUM(E85:E86)</f>
        <v>6428.44</v>
      </c>
      <c r="F84" s="15">
        <f>SUM(F85:F86)</f>
        <v>100661.44</v>
      </c>
    </row>
    <row r="85" spans="1:6" ht="12.75">
      <c r="A85" s="16" t="s">
        <v>130</v>
      </c>
      <c r="B85" s="16" t="s">
        <v>44</v>
      </c>
      <c r="C85" s="16" t="s">
        <v>45</v>
      </c>
      <c r="D85" s="17">
        <v>92906</v>
      </c>
      <c r="E85" s="17">
        <v>6428.44</v>
      </c>
      <c r="F85" s="17">
        <f t="shared" si="4"/>
        <v>99334.44</v>
      </c>
    </row>
    <row r="86" spans="1:6" ht="12.75">
      <c r="A86" s="16" t="s">
        <v>131</v>
      </c>
      <c r="B86" s="16" t="s">
        <v>128</v>
      </c>
      <c r="C86" s="16" t="s">
        <v>129</v>
      </c>
      <c r="D86" s="17">
        <v>1327</v>
      </c>
      <c r="E86" s="17">
        <v>0</v>
      </c>
      <c r="F86" s="17">
        <f t="shared" si="4"/>
        <v>1327</v>
      </c>
    </row>
    <row r="87" spans="1:6" ht="12.75">
      <c r="A87" s="14" t="s">
        <v>18</v>
      </c>
      <c r="B87" s="14"/>
      <c r="C87" s="14"/>
      <c r="D87" s="15">
        <f>SUM(D88:D91)</f>
        <v>43136</v>
      </c>
      <c r="E87" s="15">
        <f>SUM(E88:E91)</f>
        <v>-740</v>
      </c>
      <c r="F87" s="15">
        <f>SUM(F88:F91)</f>
        <v>42396</v>
      </c>
    </row>
    <row r="88" spans="1:6" ht="12.75">
      <c r="A88" s="16" t="s">
        <v>132</v>
      </c>
      <c r="B88" s="16" t="s">
        <v>41</v>
      </c>
      <c r="C88" s="16" t="s">
        <v>42</v>
      </c>
      <c r="D88" s="17">
        <v>664</v>
      </c>
      <c r="E88" s="17">
        <v>0</v>
      </c>
      <c r="F88" s="17">
        <f t="shared" si="4"/>
        <v>664</v>
      </c>
    </row>
    <row r="89" spans="1:6" ht="12.75">
      <c r="A89" s="16" t="s">
        <v>133</v>
      </c>
      <c r="B89" s="16" t="s">
        <v>44</v>
      </c>
      <c r="C89" s="16" t="s">
        <v>45</v>
      </c>
      <c r="D89" s="17">
        <v>664</v>
      </c>
      <c r="E89" s="17">
        <v>0</v>
      </c>
      <c r="F89" s="17">
        <f t="shared" si="4"/>
        <v>664</v>
      </c>
    </row>
    <row r="90" spans="1:6" ht="12.75">
      <c r="A90" s="16" t="s">
        <v>134</v>
      </c>
      <c r="B90" s="16" t="s">
        <v>53</v>
      </c>
      <c r="C90" s="16" t="s">
        <v>54</v>
      </c>
      <c r="D90" s="17">
        <v>664</v>
      </c>
      <c r="E90" s="17">
        <v>0</v>
      </c>
      <c r="F90" s="17">
        <f t="shared" si="4"/>
        <v>664</v>
      </c>
    </row>
    <row r="91" spans="1:6" ht="12.75">
      <c r="A91" s="16" t="s">
        <v>135</v>
      </c>
      <c r="B91" s="16" t="s">
        <v>136</v>
      </c>
      <c r="C91" s="16" t="s">
        <v>137</v>
      </c>
      <c r="D91" s="17">
        <v>41144</v>
      </c>
      <c r="E91" s="17">
        <v>-740</v>
      </c>
      <c r="F91" s="17">
        <f t="shared" si="4"/>
        <v>40404</v>
      </c>
    </row>
    <row r="92" spans="1:6" ht="12.75">
      <c r="A92" s="14" t="s">
        <v>25</v>
      </c>
      <c r="B92" s="14"/>
      <c r="C92" s="14"/>
      <c r="D92" s="15">
        <f>SUM(D93)</f>
        <v>2654</v>
      </c>
      <c r="E92" s="15">
        <f>SUM(E93)</f>
        <v>0</v>
      </c>
      <c r="F92" s="15">
        <f>SUM(F93)</f>
        <v>2654</v>
      </c>
    </row>
    <row r="93" spans="1:6" ht="12.75">
      <c r="A93" s="16" t="s">
        <v>138</v>
      </c>
      <c r="B93" s="16" t="s">
        <v>128</v>
      </c>
      <c r="C93" s="16" t="s">
        <v>129</v>
      </c>
      <c r="D93" s="17">
        <v>2654</v>
      </c>
      <c r="E93" s="17">
        <v>0</v>
      </c>
      <c r="F93" s="17">
        <f t="shared" si="4"/>
        <v>2654</v>
      </c>
    </row>
    <row r="94" spans="1:6" ht="12.75">
      <c r="A94" s="23" t="s">
        <v>139</v>
      </c>
      <c r="B94" s="23"/>
      <c r="C94" s="23"/>
      <c r="D94" s="24">
        <f>D95+D98+D103</f>
        <v>82461</v>
      </c>
      <c r="E94" s="24">
        <f>E95+E98+E103</f>
        <v>13200</v>
      </c>
      <c r="F94" s="24">
        <f>F95+F98+F103</f>
        <v>95661</v>
      </c>
    </row>
    <row r="95" spans="1:6" ht="12.75">
      <c r="A95" s="14" t="s">
        <v>122</v>
      </c>
      <c r="B95" s="14"/>
      <c r="C95" s="14"/>
      <c r="D95" s="15">
        <f>SUM(D96:D97)</f>
        <v>11133</v>
      </c>
      <c r="E95" s="15">
        <f>SUM(E96:E97)</f>
        <v>3500</v>
      </c>
      <c r="F95" s="15">
        <f>SUM(F96:F97)</f>
        <v>14633</v>
      </c>
    </row>
    <row r="96" spans="1:6" ht="12.75">
      <c r="A96" s="16" t="s">
        <v>140</v>
      </c>
      <c r="B96" s="16" t="s">
        <v>107</v>
      </c>
      <c r="C96" s="16" t="s">
        <v>108</v>
      </c>
      <c r="D96" s="17">
        <v>9556</v>
      </c>
      <c r="E96" s="17">
        <v>3000</v>
      </c>
      <c r="F96" s="17">
        <f aca="true" t="shared" si="5" ref="F96:F107">D96+E96</f>
        <v>12556</v>
      </c>
    </row>
    <row r="97" spans="1:6" ht="12.75">
      <c r="A97" s="16" t="s">
        <v>141</v>
      </c>
      <c r="B97" s="16" t="s">
        <v>113</v>
      </c>
      <c r="C97" s="16" t="s">
        <v>114</v>
      </c>
      <c r="D97" s="17">
        <v>1577</v>
      </c>
      <c r="E97" s="17">
        <v>500</v>
      </c>
      <c r="F97" s="17">
        <f t="shared" si="5"/>
        <v>2077</v>
      </c>
    </row>
    <row r="98" spans="1:6" ht="12.75">
      <c r="A98" s="14" t="s">
        <v>142</v>
      </c>
      <c r="B98" s="14"/>
      <c r="C98" s="14"/>
      <c r="D98" s="15">
        <f>SUM(D99:D102)</f>
        <v>60627</v>
      </c>
      <c r="E98" s="15">
        <f>SUM(E99:E102)</f>
        <v>9700</v>
      </c>
      <c r="F98" s="15">
        <f>SUM(F99:F102)</f>
        <v>70327</v>
      </c>
    </row>
    <row r="99" spans="1:6" ht="12.75">
      <c r="A99" s="16" t="s">
        <v>143</v>
      </c>
      <c r="B99" s="16" t="s">
        <v>107</v>
      </c>
      <c r="C99" s="16" t="s">
        <v>108</v>
      </c>
      <c r="D99" s="17">
        <v>46141</v>
      </c>
      <c r="E99" s="17">
        <v>4300</v>
      </c>
      <c r="F99" s="17">
        <f t="shared" si="5"/>
        <v>50441</v>
      </c>
    </row>
    <row r="100" spans="1:6" ht="12.75">
      <c r="A100" s="16" t="s">
        <v>144</v>
      </c>
      <c r="B100" s="16" t="s">
        <v>110</v>
      </c>
      <c r="C100" s="16" t="s">
        <v>111</v>
      </c>
      <c r="D100" s="17">
        <v>4129</v>
      </c>
      <c r="E100" s="17">
        <v>5600</v>
      </c>
      <c r="F100" s="17">
        <f t="shared" si="5"/>
        <v>9729</v>
      </c>
    </row>
    <row r="101" spans="1:6" ht="12.75">
      <c r="A101" s="16" t="s">
        <v>145</v>
      </c>
      <c r="B101" s="16" t="s">
        <v>113</v>
      </c>
      <c r="C101" s="16" t="s">
        <v>114</v>
      </c>
      <c r="D101" s="17">
        <v>7574</v>
      </c>
      <c r="E101" s="17">
        <v>0</v>
      </c>
      <c r="F101" s="17">
        <f t="shared" si="5"/>
        <v>7574</v>
      </c>
    </row>
    <row r="102" spans="1:6" ht="12.75">
      <c r="A102" s="16" t="s">
        <v>146</v>
      </c>
      <c r="B102" s="16" t="s">
        <v>116</v>
      </c>
      <c r="C102" s="16" t="s">
        <v>117</v>
      </c>
      <c r="D102" s="17">
        <v>2783</v>
      </c>
      <c r="E102" s="17">
        <v>-200</v>
      </c>
      <c r="F102" s="17">
        <f t="shared" si="5"/>
        <v>2583</v>
      </c>
    </row>
    <row r="103" spans="1:6" ht="12.75">
      <c r="A103" s="14" t="s">
        <v>147</v>
      </c>
      <c r="B103" s="14"/>
      <c r="C103" s="14"/>
      <c r="D103" s="15">
        <f>SUM(D104:D107)</f>
        <v>10701</v>
      </c>
      <c r="E103" s="15">
        <f>SUM(E104:E107)</f>
        <v>0</v>
      </c>
      <c r="F103" s="15">
        <f>SUM(F104:F107)</f>
        <v>10701</v>
      </c>
    </row>
    <row r="104" spans="1:6" ht="12.75">
      <c r="A104" s="16" t="s">
        <v>148</v>
      </c>
      <c r="B104" s="16" t="s">
        <v>107</v>
      </c>
      <c r="C104" s="16" t="s">
        <v>108</v>
      </c>
      <c r="D104" s="17">
        <v>8143</v>
      </c>
      <c r="E104" s="17">
        <v>0</v>
      </c>
      <c r="F104" s="17">
        <f t="shared" si="5"/>
        <v>8143</v>
      </c>
    </row>
    <row r="105" spans="1:6" ht="12.75">
      <c r="A105" s="16" t="s">
        <v>149</v>
      </c>
      <c r="B105" s="16" t="s">
        <v>110</v>
      </c>
      <c r="C105" s="16" t="s">
        <v>111</v>
      </c>
      <c r="D105" s="17">
        <v>730</v>
      </c>
      <c r="E105" s="17">
        <v>0</v>
      </c>
      <c r="F105" s="17">
        <f t="shared" si="5"/>
        <v>730</v>
      </c>
    </row>
    <row r="106" spans="1:6" ht="12.75">
      <c r="A106" s="16" t="s">
        <v>150</v>
      </c>
      <c r="B106" s="16" t="s">
        <v>113</v>
      </c>
      <c r="C106" s="16" t="s">
        <v>114</v>
      </c>
      <c r="D106" s="17">
        <v>1337</v>
      </c>
      <c r="E106" s="17">
        <v>0</v>
      </c>
      <c r="F106" s="17">
        <f t="shared" si="5"/>
        <v>1337</v>
      </c>
    </row>
    <row r="107" spans="1:6" ht="12.75">
      <c r="A107" s="16" t="s">
        <v>151</v>
      </c>
      <c r="B107" s="16" t="s">
        <v>116</v>
      </c>
      <c r="C107" s="16" t="s">
        <v>117</v>
      </c>
      <c r="D107" s="17">
        <v>491</v>
      </c>
      <c r="E107" s="17">
        <v>0</v>
      </c>
      <c r="F107" s="17">
        <f t="shared" si="5"/>
        <v>491</v>
      </c>
    </row>
    <row r="108" spans="1:6" ht="12.75">
      <c r="A108" s="23" t="s">
        <v>152</v>
      </c>
      <c r="B108" s="23"/>
      <c r="C108" s="23"/>
      <c r="D108" s="24">
        <f>D109+D111</f>
        <v>5309</v>
      </c>
      <c r="E108" s="24">
        <f>E109+E111</f>
        <v>0</v>
      </c>
      <c r="F108" s="24">
        <f>F109+F111</f>
        <v>5309</v>
      </c>
    </row>
    <row r="109" spans="1:6" ht="12.75">
      <c r="A109" s="14" t="s">
        <v>142</v>
      </c>
      <c r="B109" s="14"/>
      <c r="C109" s="14"/>
      <c r="D109" s="15">
        <f>D110</f>
        <v>4247</v>
      </c>
      <c r="E109" s="15">
        <f>E110</f>
        <v>0</v>
      </c>
      <c r="F109" s="15">
        <f>F110</f>
        <v>4247</v>
      </c>
    </row>
    <row r="110" spans="1:6" ht="12.75">
      <c r="A110" s="16" t="s">
        <v>153</v>
      </c>
      <c r="B110" s="16" t="s">
        <v>44</v>
      </c>
      <c r="C110" s="16" t="s">
        <v>45</v>
      </c>
      <c r="D110" s="17">
        <v>4247</v>
      </c>
      <c r="E110" s="17">
        <v>0</v>
      </c>
      <c r="F110" s="17">
        <f>D110+E110</f>
        <v>4247</v>
      </c>
    </row>
    <row r="111" spans="1:6" ht="12.75">
      <c r="A111" s="14" t="s">
        <v>147</v>
      </c>
      <c r="B111" s="14"/>
      <c r="C111" s="14"/>
      <c r="D111" s="15">
        <f>SUM(D112)</f>
        <v>1062</v>
      </c>
      <c r="E111" s="15">
        <f>SUM(E112)</f>
        <v>0</v>
      </c>
      <c r="F111" s="15">
        <f>SUM(F112)</f>
        <v>1062</v>
      </c>
    </row>
    <row r="112" spans="1:6" ht="12.75">
      <c r="A112" s="16" t="s">
        <v>154</v>
      </c>
      <c r="B112" s="16" t="s">
        <v>44</v>
      </c>
      <c r="C112" s="16" t="s">
        <v>45</v>
      </c>
      <c r="D112" s="17">
        <v>1062</v>
      </c>
      <c r="E112" s="17">
        <v>0</v>
      </c>
      <c r="F112" s="17">
        <f>D112+E112</f>
        <v>1062</v>
      </c>
    </row>
    <row r="113" spans="1:6" ht="12.75">
      <c r="A113" s="23" t="s">
        <v>155</v>
      </c>
      <c r="B113" s="23"/>
      <c r="C113" s="23"/>
      <c r="D113" s="24">
        <f>D114</f>
        <v>0</v>
      </c>
      <c r="E113" s="24">
        <f>E114</f>
        <v>95000</v>
      </c>
      <c r="F113" s="24">
        <f>F114</f>
        <v>95000</v>
      </c>
    </row>
    <row r="114" spans="1:6" ht="12.75">
      <c r="A114" s="14" t="s">
        <v>18</v>
      </c>
      <c r="B114" s="14"/>
      <c r="C114" s="14"/>
      <c r="D114" s="15">
        <f>SUM(D115)</f>
        <v>0</v>
      </c>
      <c r="E114" s="15">
        <f>SUM(E115)</f>
        <v>95000</v>
      </c>
      <c r="F114" s="15">
        <f>SUM(F115)</f>
        <v>95000</v>
      </c>
    </row>
    <row r="115" spans="1:6" ht="12.75">
      <c r="A115" s="16" t="s">
        <v>156</v>
      </c>
      <c r="B115" s="16" t="s">
        <v>44</v>
      </c>
      <c r="C115" s="16" t="s">
        <v>45</v>
      </c>
      <c r="D115" s="17">
        <v>0</v>
      </c>
      <c r="E115" s="17">
        <v>95000</v>
      </c>
      <c r="F115" s="17">
        <f>D115+E115</f>
        <v>95000</v>
      </c>
    </row>
    <row r="116" spans="1:6" ht="12.75">
      <c r="A116" s="23" t="s">
        <v>157</v>
      </c>
      <c r="B116" s="23"/>
      <c r="C116" s="23"/>
      <c r="D116" s="24">
        <f aca="true" t="shared" si="6" ref="D116:F117">SUM(D117)</f>
        <v>0</v>
      </c>
      <c r="E116" s="24">
        <f t="shared" si="6"/>
        <v>1500</v>
      </c>
      <c r="F116" s="24">
        <f t="shared" si="6"/>
        <v>1500</v>
      </c>
    </row>
    <row r="117" spans="1:6" ht="12.75">
      <c r="A117" s="14" t="s">
        <v>18</v>
      </c>
      <c r="B117" s="14"/>
      <c r="C117" s="14"/>
      <c r="D117" s="15">
        <f t="shared" si="6"/>
        <v>0</v>
      </c>
      <c r="E117" s="15">
        <f t="shared" si="6"/>
        <v>1500</v>
      </c>
      <c r="F117" s="15">
        <f t="shared" si="6"/>
        <v>1500</v>
      </c>
    </row>
    <row r="118" spans="1:6" ht="12.75">
      <c r="A118" s="16" t="s">
        <v>158</v>
      </c>
      <c r="B118" s="18">
        <v>3812</v>
      </c>
      <c r="C118" s="16" t="s">
        <v>159</v>
      </c>
      <c r="D118" s="17">
        <v>0</v>
      </c>
      <c r="E118" s="17">
        <v>1500</v>
      </c>
      <c r="F118" s="17">
        <f>D118+E118</f>
        <v>1500</v>
      </c>
    </row>
  </sheetData>
  <sheetProtection/>
  <mergeCells count="7">
    <mergeCell ref="A7:C7"/>
    <mergeCell ref="A1:C1"/>
    <mergeCell ref="A2:B2"/>
    <mergeCell ref="A3:C3"/>
    <mergeCell ref="A4:B4"/>
    <mergeCell ref="A5:B5"/>
    <mergeCell ref="A6:C6"/>
  </mergeCells>
  <printOptions/>
  <pageMargins left="0.75" right="0.75" top="1" bottom="1" header="0.5" footer="0.5"/>
  <pageSetup fitToHeight="0" fitToWidth="1"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</dc:creator>
  <cp:keywords/>
  <dc:description/>
  <cp:lastModifiedBy>Racun</cp:lastModifiedBy>
  <cp:lastPrinted>2023-11-13T09:35:58Z</cp:lastPrinted>
  <dcterms:created xsi:type="dcterms:W3CDTF">2023-11-10T09:48:59Z</dcterms:created>
  <dcterms:modified xsi:type="dcterms:W3CDTF">2023-11-13T10:29:29Z</dcterms:modified>
  <cp:category/>
  <cp:version/>
  <cp:contentType/>
  <cp:contentStatus/>
</cp:coreProperties>
</file>